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516" windowHeight="9432" activeTab="0"/>
  </bookViews>
  <sheets>
    <sheet name="ФК очное" sheetId="1" r:id="rId1"/>
  </sheets>
  <definedNames>
    <definedName name="_xlnm.Print_Area" localSheetId="0">'ФК очное'!$A$7:$T$109</definedName>
  </definedNames>
  <calcPr fullCalcOnLoad="1"/>
</workbook>
</file>

<file path=xl/sharedStrings.xml><?xml version="1.0" encoding="utf-8"?>
<sst xmlns="http://schemas.openxmlformats.org/spreadsheetml/2006/main" count="288" uniqueCount="239">
  <si>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</si>
  <si>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</si>
  <si>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</si>
  <si>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</si>
  <si>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</si>
  <si>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</si>
  <si>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</si>
  <si>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курсовых работ (проектов)</t>
  </si>
  <si>
    <t>Распределение обязательной нагрузки по курсам  и семестрам (час. в семестр)</t>
  </si>
  <si>
    <t>1 курс</t>
  </si>
  <si>
    <t>2 курс</t>
  </si>
  <si>
    <t>3 курс</t>
  </si>
  <si>
    <t>ОГСЭ.00</t>
  </si>
  <si>
    <t>ОГСЭ.01</t>
  </si>
  <si>
    <t>ОГСЭ.02</t>
  </si>
  <si>
    <t>ОГСЭ.03</t>
  </si>
  <si>
    <t>ОГСЭ.04</t>
  </si>
  <si>
    <t>Иностранный язык</t>
  </si>
  <si>
    <t>ЕН.00</t>
  </si>
  <si>
    <t>ЕН.01</t>
  </si>
  <si>
    <t>ЕН.02</t>
  </si>
  <si>
    <t>Математика</t>
  </si>
  <si>
    <t>П.00</t>
  </si>
  <si>
    <t>ОП.00</t>
  </si>
  <si>
    <t>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</si>
  <si>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</si>
  <si>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</si>
  <si>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</si>
  <si>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</si>
  <si>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</si>
  <si>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</si>
  <si>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</si>
  <si>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Педагогика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</si>
  <si>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</si>
  <si>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</si>
  <si>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</si>
  <si>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</si>
  <si>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</si>
  <si>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ПМ.02</t>
  </si>
  <si>
    <t>МДК.02.01</t>
  </si>
  <si>
    <t>ПМ.03</t>
  </si>
  <si>
    <t>Преддипломная практика</t>
  </si>
  <si>
    <t xml:space="preserve">Психология </t>
  </si>
  <si>
    <t>ОП.09</t>
  </si>
  <si>
    <t>ОД.</t>
  </si>
  <si>
    <t>Общеобразовательные дисциплины</t>
  </si>
  <si>
    <t>4 курс</t>
  </si>
  <si>
    <t>Правовое обеспечение профессиональной деятельности</t>
  </si>
  <si>
    <t>ОП.10</t>
  </si>
  <si>
    <t>ВСЕГО</t>
  </si>
  <si>
    <t>Всего</t>
  </si>
  <si>
    <t>Учебная практика</t>
  </si>
  <si>
    <t>Экзамен</t>
  </si>
  <si>
    <t>Зачет</t>
  </si>
  <si>
    <t>ПП.01.</t>
  </si>
  <si>
    <t>Производственная практика</t>
  </si>
  <si>
    <t>ПП.02.</t>
  </si>
  <si>
    <t>ПДП</t>
  </si>
  <si>
    <t>4н</t>
  </si>
  <si>
    <t>ГИА</t>
  </si>
  <si>
    <t>Государственная итоговая аттестация</t>
  </si>
  <si>
    <t>6н</t>
  </si>
  <si>
    <t>Государственная (итоговая) аттестация</t>
  </si>
  <si>
    <t>1. Программа углубленной подготовки</t>
  </si>
  <si>
    <t>Защита дипломного проекта (работы) 2 недели</t>
  </si>
  <si>
    <t>Дифференцированный зачет</t>
  </si>
  <si>
    <t>Дисциплины, МДК, ПМ</t>
  </si>
  <si>
    <t>Выполнение дипломного проекта (работа) 4 недели</t>
  </si>
  <si>
    <t>2. План учебного процесса</t>
  </si>
  <si>
    <t>Анатомия</t>
  </si>
  <si>
    <t>Основы биомеханики</t>
  </si>
  <si>
    <t>ОП.08.01</t>
  </si>
  <si>
    <t>ОП.08.02</t>
  </si>
  <si>
    <t>ОП.08.03</t>
  </si>
  <si>
    <t>ОП.08.04</t>
  </si>
  <si>
    <t>ОП.08.05</t>
  </si>
  <si>
    <t>ОП.08.06</t>
  </si>
  <si>
    <t>Технология обучения игровым видам спорта</t>
  </si>
  <si>
    <t>Технология обучения сложнокоординационным видам спорта</t>
  </si>
  <si>
    <t>Туризм</t>
  </si>
  <si>
    <t>ОП.11</t>
  </si>
  <si>
    <t>Теория и история физической культуры</t>
  </si>
  <si>
    <t>Методика обучения предмету "Физическая культура"</t>
  </si>
  <si>
    <t>Теоретические и прикладные аспекты  методической работы учителя физической культуры</t>
  </si>
  <si>
    <t>МДК.03.01.</t>
  </si>
  <si>
    <t>Э(к)</t>
  </si>
  <si>
    <t xml:space="preserve"> - / ДЗ</t>
  </si>
  <si>
    <t xml:space="preserve"> - / Э</t>
  </si>
  <si>
    <t>ДЗ</t>
  </si>
  <si>
    <t>.- / Э</t>
  </si>
  <si>
    <t>ДЗ / - / Э</t>
  </si>
  <si>
    <t xml:space="preserve">.- / Э </t>
  </si>
  <si>
    <t xml:space="preserve"> - / - /- /ДЗ</t>
  </si>
  <si>
    <t>УП.02.</t>
  </si>
  <si>
    <t xml:space="preserve"> УЧЕБНЫЙ ПЛАН</t>
  </si>
  <si>
    <t xml:space="preserve">основной  профессиональной образовательной программы 
среднего профессионального образования </t>
  </si>
  <si>
    <t>по программе углубленной подготовки</t>
  </si>
  <si>
    <t xml:space="preserve">               3 г. 10 м. на базе основного общего образования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</si>
  <si>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</si>
  <si>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</si>
  <si>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</si>
  <si>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</si>
  <si>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</si>
  <si>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Всего (по курсам)</t>
  </si>
  <si>
    <t>преддипломная (для СПО)</t>
  </si>
  <si>
    <t>I курс</t>
  </si>
  <si>
    <t xml:space="preserve"> - </t>
  </si>
  <si>
    <t>II курс</t>
  </si>
  <si>
    <t>III курс</t>
  </si>
  <si>
    <t>IV курс</t>
  </si>
  <si>
    <t xml:space="preserve"> </t>
  </si>
  <si>
    <t>Организация и проведение внеурочной работы и занятий по программам дополнительного образования в области физической культуры</t>
  </si>
  <si>
    <t>Форма обучения - очная</t>
  </si>
  <si>
    <t>Физиология с основами биохимии</t>
  </si>
  <si>
    <t>Гигиенические основы физической культуры и спорта</t>
  </si>
  <si>
    <t xml:space="preserve">Учебная практика </t>
  </si>
  <si>
    <t>Общеобразовательные учебные дисциплины</t>
  </si>
  <si>
    <t>Физкультурно-спортивное совершенствование</t>
  </si>
  <si>
    <t>1   сем. 
17 нед.
17</t>
  </si>
  <si>
    <t>2 сем.    
22 нед.
22</t>
  </si>
  <si>
    <t>по профилю специальности</t>
  </si>
  <si>
    <t>Квалификация  - учитель физической культуры</t>
  </si>
  <si>
    <t>0УДБ.02</t>
  </si>
  <si>
    <t>0УДБ.03</t>
  </si>
  <si>
    <t>0УДБ.04</t>
  </si>
  <si>
    <t>0УДБ.05</t>
  </si>
  <si>
    <t>0УДБ.06</t>
  </si>
  <si>
    <t>0УДБ.08</t>
  </si>
  <si>
    <t>ОУДБ.00</t>
  </si>
  <si>
    <t>0УДП.00</t>
  </si>
  <si>
    <t>Общеобразовательные учебные дисциплины (общие и по выбору) профильные</t>
  </si>
  <si>
    <r>
      <t xml:space="preserve">Основы философии </t>
    </r>
    <r>
      <rPr>
        <b/>
        <sz val="9"/>
        <rFont val="Times New Roman"/>
        <family val="1"/>
      </rPr>
      <t xml:space="preserve"> </t>
    </r>
  </si>
  <si>
    <r>
      <t xml:space="preserve">Психология общения </t>
    </r>
    <r>
      <rPr>
        <b/>
        <sz val="9"/>
        <rFont val="Times New Roman"/>
        <family val="1"/>
      </rPr>
      <t xml:space="preserve"> </t>
    </r>
  </si>
  <si>
    <r>
      <t xml:space="preserve">История </t>
    </r>
    <r>
      <rPr>
        <b/>
        <sz val="9"/>
        <rFont val="Times New Roman"/>
        <family val="1"/>
      </rPr>
      <t xml:space="preserve"> </t>
    </r>
  </si>
  <si>
    <r>
      <t>Иностранный язык</t>
    </r>
    <r>
      <rPr>
        <b/>
        <sz val="9"/>
        <rFont val="Times New Roman"/>
        <family val="1"/>
      </rPr>
      <t xml:space="preserve"> </t>
    </r>
  </si>
  <si>
    <t xml:space="preserve">Общий гуманитарный и социально-экономический цикл </t>
  </si>
  <si>
    <t xml:space="preserve">ОП.08 </t>
  </si>
  <si>
    <t>Основы врачебного контроля, лечебной физической культуры и массажа</t>
  </si>
  <si>
    <t xml:space="preserve">Общепрофессиональные дисциплины </t>
  </si>
  <si>
    <t xml:space="preserve">Преподавание физической культуры по основным общеобразовательным программам </t>
  </si>
  <si>
    <t>Методическое обеспечение процесса физического воспитания</t>
  </si>
  <si>
    <t>ПМ.04</t>
  </si>
  <si>
    <t>Основы предпринимательства и трудоустройства на работу</t>
  </si>
  <si>
    <t>МДК.04.01</t>
  </si>
  <si>
    <t>Способы поиска работы, трудоустройства</t>
  </si>
  <si>
    <t>МДК.04.02</t>
  </si>
  <si>
    <t>Основы предпринимательства, открытие собственного дела</t>
  </si>
  <si>
    <t>УП.04</t>
  </si>
  <si>
    <t>Методика внеурочной работы и дополнительного образования в области физической культуры</t>
  </si>
  <si>
    <t>4 сем. 
23 нед.
22/1</t>
  </si>
  <si>
    <t>УП.01</t>
  </si>
  <si>
    <t xml:space="preserve">Информатика и ИКТ в профессиональной деятельности </t>
  </si>
  <si>
    <r>
      <t xml:space="preserve">по программе подготовки специалистов среднего звена: </t>
    </r>
    <r>
      <rPr>
        <b/>
        <i/>
        <sz val="9"/>
        <rFont val="Times New Roman"/>
        <family val="1"/>
      </rPr>
      <t>49.02.01 Физическая культура</t>
    </r>
  </si>
  <si>
    <t xml:space="preserve">Математический и общий естественнонаучный цикл  </t>
  </si>
  <si>
    <t>Базовые и новые виды физкультурно-спортивной деятельности с методикой преподавания</t>
  </si>
  <si>
    <t>.-/З</t>
  </si>
  <si>
    <t xml:space="preserve"> - / - / ДЗ / </t>
  </si>
  <si>
    <t>1.1. Дипломный проект (работа) в форме выпускной квалификационной работы</t>
  </si>
  <si>
    <t xml:space="preserve">Аэробика  </t>
  </si>
  <si>
    <t>ГБПОУ  "Златоустовский педагогический колледж"</t>
  </si>
  <si>
    <t xml:space="preserve">  </t>
  </si>
  <si>
    <t>8 сем.
13нед.
11/2</t>
  </si>
  <si>
    <t>/ДЗ/</t>
  </si>
  <si>
    <t xml:space="preserve">лаб. и практ. занятий </t>
  </si>
  <si>
    <r>
      <t>Консультация</t>
    </r>
    <r>
      <rPr>
        <sz val="9"/>
        <rFont val="Times New Roman"/>
        <family val="1"/>
      </rPr>
      <t xml:space="preserve"> на учебную группу: 4 часа на одного обучащегося</t>
    </r>
  </si>
  <si>
    <t>-/-/ДЗ/-/-/Э</t>
  </si>
  <si>
    <t>3 сем.  
16нед.
16/1</t>
  </si>
  <si>
    <t>- / ДЗ</t>
  </si>
  <si>
    <t>5 сем.
16 нед.
14/2</t>
  </si>
  <si>
    <t>6 сем.
24 нед.
18/6</t>
  </si>
  <si>
    <t>Утверждаю:</t>
  </si>
  <si>
    <t>Директор ГБПОУ</t>
  </si>
  <si>
    <t>"Златоустовский педагогический колледж"</t>
  </si>
  <si>
    <t>______________________  Ю.Б. Буров</t>
  </si>
  <si>
    <t>Русский язык</t>
  </si>
  <si>
    <t>Литература</t>
  </si>
  <si>
    <t>Астрономия</t>
  </si>
  <si>
    <t>7 сем.
16нед.
12/4</t>
  </si>
  <si>
    <t xml:space="preserve">Технология обучения цикличным видам спорта </t>
  </si>
  <si>
    <t xml:space="preserve">   -/-/ДЗ</t>
  </si>
  <si>
    <t>ОП.12</t>
  </si>
  <si>
    <t>Основы когнитивной психологии</t>
  </si>
  <si>
    <t>УП.03</t>
  </si>
  <si>
    <t>ОП.13</t>
  </si>
  <si>
    <t>Организация экспериментально-исследовательской деятельности</t>
  </si>
  <si>
    <t>ЕН.03</t>
  </si>
  <si>
    <t>Информационные технологии в совершенствовании подготовки высококвалифицированных спортсменов</t>
  </si>
  <si>
    <t>ОП.14</t>
  </si>
  <si>
    <t>Коррекционная и специальная педагогика</t>
  </si>
  <si>
    <t xml:space="preserve"> ДЗ / - / - / Э / - / ДЗ</t>
  </si>
  <si>
    <t>ДЗ/-/-/Э/-/Э</t>
  </si>
  <si>
    <t xml:space="preserve"> - / - / - / Э / -</t>
  </si>
  <si>
    <t>/ -/ДЗ</t>
  </si>
  <si>
    <t>-/Э</t>
  </si>
  <si>
    <t xml:space="preserve"> -/ДЗ/-/Э/-</t>
  </si>
  <si>
    <t>-/-/ДЗ/-/-/ДЗ</t>
  </si>
  <si>
    <t>4дз/2э</t>
  </si>
  <si>
    <t>3Дз/0э</t>
  </si>
  <si>
    <t>/15дз/10э</t>
  </si>
  <si>
    <t>-/З/</t>
  </si>
  <si>
    <t>2з/8дз/2Э/4Э(к)</t>
  </si>
  <si>
    <t>2з/23дз/12э/4Э(к)</t>
  </si>
  <si>
    <t>-/-/Э/-/-/Э</t>
  </si>
  <si>
    <t>Родная литература</t>
  </si>
  <si>
    <t>всего учебных занятий</t>
  </si>
  <si>
    <t>из них</t>
  </si>
  <si>
    <t>в т.ч.</t>
  </si>
  <si>
    <t>теоретическое обучение</t>
  </si>
  <si>
    <t>Практическая подготовка</t>
  </si>
  <si>
    <t>Нормативный срок:</t>
  </si>
  <si>
    <t>По практике производственной и учебной</t>
  </si>
  <si>
    <t>0УДБ.01</t>
  </si>
  <si>
    <t>ОУДП.01</t>
  </si>
  <si>
    <t>ОУДП.02</t>
  </si>
  <si>
    <t>ОУДП.03</t>
  </si>
  <si>
    <t>0УДБ.07</t>
  </si>
  <si>
    <t>0УДБ.09</t>
  </si>
  <si>
    <r>
      <t xml:space="preserve">Профиль получаемого профессионального образования  - </t>
    </r>
    <r>
      <rPr>
        <b/>
        <sz val="9"/>
        <rFont val="Times New Roman"/>
        <family val="1"/>
      </rPr>
      <t>Гуманитарный</t>
    </r>
  </si>
  <si>
    <t xml:space="preserve">Математика </t>
  </si>
  <si>
    <t>Основы безопасности жизнедеятельности</t>
  </si>
  <si>
    <t xml:space="preserve">Информатика  </t>
  </si>
  <si>
    <t xml:space="preserve">Естествознание  </t>
  </si>
  <si>
    <t>Обществознание</t>
  </si>
  <si>
    <t>.- / ДЗ</t>
  </si>
  <si>
    <t xml:space="preserve"> - /Э</t>
  </si>
  <si>
    <t xml:space="preserve"> З /ДЗ</t>
  </si>
  <si>
    <t xml:space="preserve"> ДЗ</t>
  </si>
  <si>
    <t>1з/10дз/3э</t>
  </si>
  <si>
    <t>1з/8дз/1э</t>
  </si>
  <si>
    <t>0з/1дз/2э</t>
  </si>
  <si>
    <t>1дз</t>
  </si>
  <si>
    <t>ЭК.00</t>
  </si>
  <si>
    <t>Дополнительные (элективные) курсы по выбору</t>
  </si>
  <si>
    <t>ЭК.01</t>
  </si>
  <si>
    <t>Основы исследовательской деятельности/Основы тренерского мастерства</t>
  </si>
  <si>
    <t>История, в том числе выполнение индивидуального проекта</t>
  </si>
  <si>
    <t>Физическая культура, в том числе выполнение индивидуального проекта</t>
  </si>
  <si>
    <t>3з/40дз/17э/4Э(к)</t>
  </si>
  <si>
    <t>____________________________2021г.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</si>
</sst>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0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7" fillId="32" borderId="1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/>
    </xf>
    <xf numFmtId="0" fontId="7" fillId="32" borderId="14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12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6" fillId="32" borderId="27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left" vertical="center"/>
    </xf>
    <xf numFmtId="0" fontId="6" fillId="32" borderId="28" xfId="0" applyFont="1" applyFill="1" applyBorder="1" applyAlignment="1">
      <alignment horizontal="left" vertical="center"/>
    </xf>
    <xf numFmtId="0" fontId="6" fillId="32" borderId="29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center"/>
    </xf>
    <xf numFmtId="0" fontId="6" fillId="32" borderId="30" xfId="0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6" fillId="32" borderId="27" xfId="0" applyFont="1" applyFill="1" applyBorder="1" applyAlignment="1">
      <alignment/>
    </xf>
    <xf numFmtId="0" fontId="6" fillId="32" borderId="31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6" fillId="32" borderId="30" xfId="0" applyFont="1" applyFill="1" applyBorder="1" applyAlignment="1">
      <alignment/>
    </xf>
    <xf numFmtId="0" fontId="7" fillId="32" borderId="26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/>
    </xf>
    <xf numFmtId="0" fontId="6" fillId="32" borderId="32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7" fillId="32" borderId="33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/>
    </xf>
    <xf numFmtId="0" fontId="6" fillId="32" borderId="0" xfId="0" applyFont="1" applyFill="1" applyBorder="1" applyAlignment="1">
      <alignment vertical="center"/>
    </xf>
    <xf numFmtId="49" fontId="7" fillId="32" borderId="25" xfId="0" applyNumberFormat="1" applyFont="1" applyFill="1" applyBorder="1" applyAlignment="1">
      <alignment horizontal="left" vertical="center" wrapText="1"/>
    </xf>
    <xf numFmtId="0" fontId="9" fillId="32" borderId="25" xfId="0" applyFont="1" applyFill="1" applyBorder="1" applyAlignment="1">
      <alignment vertical="center" wrapText="1"/>
    </xf>
    <xf numFmtId="49" fontId="6" fillId="32" borderId="35" xfId="0" applyNumberFormat="1" applyFont="1" applyFill="1" applyBorder="1" applyAlignment="1">
      <alignment horizontal="left" vertical="center" wrapText="1"/>
    </xf>
    <xf numFmtId="49" fontId="6" fillId="32" borderId="34" xfId="0" applyNumberFormat="1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/>
    </xf>
    <xf numFmtId="0" fontId="7" fillId="32" borderId="25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/>
    </xf>
    <xf numFmtId="0" fontId="6" fillId="32" borderId="36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left"/>
    </xf>
    <xf numFmtId="0" fontId="7" fillId="32" borderId="36" xfId="0" applyFont="1" applyFill="1" applyBorder="1" applyAlignment="1">
      <alignment horizontal="left"/>
    </xf>
    <xf numFmtId="0" fontId="7" fillId="32" borderId="37" xfId="0" applyFont="1" applyFill="1" applyBorder="1" applyAlignment="1">
      <alignment horizontal="left" vertical="center"/>
    </xf>
    <xf numFmtId="0" fontId="9" fillId="32" borderId="38" xfId="0" applyFont="1" applyFill="1" applyBorder="1" applyAlignment="1">
      <alignment horizontal="left" vertical="center" wrapText="1"/>
    </xf>
    <xf numFmtId="49" fontId="6" fillId="32" borderId="39" xfId="0" applyNumberFormat="1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6" fillId="32" borderId="21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left" vertical="center" wrapText="1"/>
    </xf>
    <xf numFmtId="0" fontId="6" fillId="32" borderId="42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left" vertical="center" wrapText="1"/>
    </xf>
    <xf numFmtId="0" fontId="7" fillId="32" borderId="44" xfId="0" applyFont="1" applyFill="1" applyBorder="1" applyAlignment="1">
      <alignment horizontal="center" vertical="center"/>
    </xf>
    <xf numFmtId="0" fontId="7" fillId="32" borderId="45" xfId="0" applyFont="1" applyFill="1" applyBorder="1" applyAlignment="1">
      <alignment horizontal="left" vertical="center"/>
    </xf>
    <xf numFmtId="0" fontId="6" fillId="32" borderId="33" xfId="0" applyFont="1" applyFill="1" applyBorder="1" applyAlignment="1">
      <alignment horizontal="left" vertical="center"/>
    </xf>
    <xf numFmtId="0" fontId="6" fillId="32" borderId="33" xfId="0" applyFont="1" applyFill="1" applyBorder="1" applyAlignment="1">
      <alignment/>
    </xf>
    <xf numFmtId="0" fontId="6" fillId="32" borderId="46" xfId="0" applyFont="1" applyFill="1" applyBorder="1" applyAlignment="1">
      <alignment/>
    </xf>
    <xf numFmtId="0" fontId="6" fillId="32" borderId="47" xfId="0" applyFont="1" applyFill="1" applyBorder="1" applyAlignment="1">
      <alignment/>
    </xf>
    <xf numFmtId="0" fontId="6" fillId="32" borderId="38" xfId="0" applyFont="1" applyFill="1" applyBorder="1" applyAlignment="1">
      <alignment/>
    </xf>
    <xf numFmtId="0" fontId="6" fillId="32" borderId="0" xfId="0" applyFont="1" applyFill="1" applyBorder="1" applyAlignment="1">
      <alignment vertical="top"/>
    </xf>
    <xf numFmtId="0" fontId="6" fillId="32" borderId="48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/>
    </xf>
    <xf numFmtId="0" fontId="6" fillId="32" borderId="49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vertical="justify"/>
    </xf>
    <xf numFmtId="0" fontId="6" fillId="33" borderId="12" xfId="0" applyFont="1" applyFill="1" applyBorder="1" applyAlignment="1">
      <alignment vertical="justify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/>
    </xf>
    <xf numFmtId="0" fontId="6" fillId="33" borderId="43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/>
    </xf>
    <xf numFmtId="1" fontId="7" fillId="33" borderId="25" xfId="0" applyNumberFormat="1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horizontal="center" vertical="center" shrinkToFit="1"/>
    </xf>
    <xf numFmtId="0" fontId="7" fillId="33" borderId="56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32" borderId="57" xfId="0" applyFont="1" applyFill="1" applyBorder="1" applyAlignment="1">
      <alignment horizontal="center" vertical="center"/>
    </xf>
    <xf numFmtId="0" fontId="6" fillId="32" borderId="58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1" fontId="7" fillId="33" borderId="56" xfId="0" applyNumberFormat="1" applyFont="1" applyFill="1" applyBorder="1" applyAlignment="1">
      <alignment horizontal="center" vertical="center" shrinkToFit="1"/>
    </xf>
    <xf numFmtId="1" fontId="6" fillId="33" borderId="59" xfId="0" applyNumberFormat="1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justify"/>
    </xf>
    <xf numFmtId="0" fontId="6" fillId="33" borderId="48" xfId="0" applyFont="1" applyFill="1" applyBorder="1" applyAlignment="1">
      <alignment horizontal="center" vertical="center" shrinkToFit="1"/>
    </xf>
    <xf numFmtId="1" fontId="6" fillId="33" borderId="50" xfId="0" applyNumberFormat="1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justify"/>
    </xf>
    <xf numFmtId="0" fontId="7" fillId="32" borderId="60" xfId="0" applyFont="1" applyFill="1" applyBorder="1" applyAlignment="1">
      <alignment horizontal="center" vertical="center"/>
    </xf>
    <xf numFmtId="1" fontId="7" fillId="32" borderId="25" xfId="0" applyNumberFormat="1" applyFont="1" applyFill="1" applyBorder="1" applyAlignment="1">
      <alignment horizontal="center" vertical="center"/>
    </xf>
    <xf numFmtId="0" fontId="6" fillId="32" borderId="59" xfId="0" applyFont="1" applyFill="1" applyBorder="1" applyAlignment="1">
      <alignment vertical="center" wrapText="1"/>
    </xf>
    <xf numFmtId="0" fontId="6" fillId="32" borderId="48" xfId="0" applyFont="1" applyFill="1" applyBorder="1" applyAlignment="1">
      <alignment vertical="justify"/>
    </xf>
    <xf numFmtId="0" fontId="6" fillId="32" borderId="48" xfId="0" applyFont="1" applyFill="1" applyBorder="1" applyAlignment="1">
      <alignment vertical="center" wrapText="1"/>
    </xf>
    <xf numFmtId="49" fontId="6" fillId="33" borderId="41" xfId="0" applyNumberFormat="1" applyFont="1" applyFill="1" applyBorder="1" applyAlignment="1">
      <alignment horizontal="center" vertical="center" shrinkToFit="1"/>
    </xf>
    <xf numFmtId="1" fontId="6" fillId="33" borderId="16" xfId="0" applyNumberFormat="1" applyFont="1" applyFill="1" applyBorder="1" applyAlignment="1">
      <alignment horizontal="center" vertical="center" shrinkToFit="1"/>
    </xf>
    <xf numFmtId="1" fontId="6" fillId="33" borderId="21" xfId="0" applyNumberFormat="1" applyFont="1" applyFill="1" applyBorder="1" applyAlignment="1">
      <alignment horizontal="center" vertical="center" shrinkToFit="1"/>
    </xf>
    <xf numFmtId="1" fontId="6" fillId="33" borderId="17" xfId="0" applyNumberFormat="1" applyFont="1" applyFill="1" applyBorder="1" applyAlignment="1">
      <alignment horizontal="center" vertical="center" shrinkToFit="1"/>
    </xf>
    <xf numFmtId="0" fontId="7" fillId="32" borderId="61" xfId="0" applyFont="1" applyFill="1" applyBorder="1" applyAlignment="1">
      <alignment horizontal="center"/>
    </xf>
    <xf numFmtId="0" fontId="7" fillId="32" borderId="57" xfId="0" applyFont="1" applyFill="1" applyBorder="1" applyAlignment="1">
      <alignment/>
    </xf>
    <xf numFmtId="0" fontId="7" fillId="32" borderId="44" xfId="0" applyFont="1" applyFill="1" applyBorder="1" applyAlignment="1">
      <alignment horizontal="center"/>
    </xf>
    <xf numFmtId="0" fontId="7" fillId="32" borderId="55" xfId="0" applyFont="1" applyFill="1" applyBorder="1" applyAlignment="1">
      <alignment horizontal="center"/>
    </xf>
    <xf numFmtId="0" fontId="6" fillId="33" borderId="3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/>
    </xf>
    <xf numFmtId="0" fontId="6" fillId="33" borderId="62" xfId="0" applyFont="1" applyFill="1" applyBorder="1" applyAlignment="1">
      <alignment/>
    </xf>
    <xf numFmtId="0" fontId="6" fillId="32" borderId="44" xfId="0" applyFont="1" applyFill="1" applyBorder="1" applyAlignment="1">
      <alignment/>
    </xf>
    <xf numFmtId="0" fontId="6" fillId="32" borderId="63" xfId="0" applyFont="1" applyFill="1" applyBorder="1" applyAlignment="1">
      <alignment horizontal="left" vertical="center"/>
    </xf>
    <xf numFmtId="0" fontId="7" fillId="32" borderId="33" xfId="0" applyFont="1" applyFill="1" applyBorder="1" applyAlignment="1">
      <alignment horizontal="left" vertical="center" wrapText="1"/>
    </xf>
    <xf numFmtId="0" fontId="7" fillId="33" borderId="64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6" fillId="33" borderId="35" xfId="0" applyFont="1" applyFill="1" applyBorder="1" applyAlignment="1">
      <alignment horizontal="center" vertical="center"/>
    </xf>
    <xf numFmtId="0" fontId="7" fillId="32" borderId="64" xfId="0" applyFont="1" applyFill="1" applyBorder="1" applyAlignment="1">
      <alignment horizontal="left" vertical="center"/>
    </xf>
    <xf numFmtId="0" fontId="6" fillId="32" borderId="41" xfId="0" applyFont="1" applyFill="1" applyBorder="1" applyAlignment="1">
      <alignment horizontal="left" vertical="center"/>
    </xf>
    <xf numFmtId="0" fontId="6" fillId="33" borderId="28" xfId="0" applyFont="1" applyFill="1" applyBorder="1" applyAlignment="1" quotePrefix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/>
    </xf>
    <xf numFmtId="0" fontId="6" fillId="32" borderId="41" xfId="0" applyFont="1" applyFill="1" applyBorder="1" applyAlignment="1">
      <alignment horizontal="left" vertical="center" wrapText="1"/>
    </xf>
    <xf numFmtId="0" fontId="6" fillId="32" borderId="37" xfId="0" applyFont="1" applyFill="1" applyBorder="1" applyAlignment="1">
      <alignment horizontal="left" vertical="center" wrapText="1"/>
    </xf>
    <xf numFmtId="0" fontId="7" fillId="32" borderId="57" xfId="0" applyFont="1" applyFill="1" applyBorder="1" applyAlignment="1">
      <alignment horizontal="center"/>
    </xf>
    <xf numFmtId="0" fontId="6" fillId="32" borderId="35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6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0" fontId="6" fillId="32" borderId="43" xfId="0" applyFont="1" applyFill="1" applyBorder="1" applyAlignment="1">
      <alignment horizontal="center"/>
    </xf>
    <xf numFmtId="0" fontId="3" fillId="32" borderId="0" xfId="55" applyFont="1" applyFill="1">
      <alignment/>
      <protection/>
    </xf>
    <xf numFmtId="0" fontId="12" fillId="32" borderId="0" xfId="56" applyFont="1" applyFill="1">
      <alignment/>
      <protection/>
    </xf>
    <xf numFmtId="0" fontId="3" fillId="32" borderId="0" xfId="56" applyFont="1" applyFill="1" applyAlignment="1">
      <alignment horizontal="left"/>
      <protection/>
    </xf>
    <xf numFmtId="0" fontId="3" fillId="33" borderId="0" xfId="56" applyFont="1" applyFill="1" applyAlignment="1">
      <alignment/>
      <protection/>
    </xf>
    <xf numFmtId="0" fontId="6" fillId="32" borderId="66" xfId="0" applyFont="1" applyFill="1" applyBorder="1" applyAlignment="1">
      <alignment horizontal="center" vertical="center"/>
    </xf>
    <xf numFmtId="0" fontId="6" fillId="32" borderId="67" xfId="0" applyFont="1" applyFill="1" applyBorder="1" applyAlignment="1">
      <alignment horizontal="center" vertical="center"/>
    </xf>
    <xf numFmtId="0" fontId="6" fillId="32" borderId="68" xfId="0" applyFont="1" applyFill="1" applyBorder="1" applyAlignment="1">
      <alignment horizontal="center" vertical="center"/>
    </xf>
    <xf numFmtId="0" fontId="7" fillId="32" borderId="64" xfId="0" applyFont="1" applyFill="1" applyBorder="1" applyAlignment="1">
      <alignment horizontal="center"/>
    </xf>
    <xf numFmtId="0" fontId="7" fillId="32" borderId="69" xfId="0" applyFont="1" applyFill="1" applyBorder="1" applyAlignment="1">
      <alignment horizontal="center"/>
    </xf>
    <xf numFmtId="0" fontId="7" fillId="32" borderId="38" xfId="0" applyFont="1" applyFill="1" applyBorder="1" applyAlignment="1">
      <alignment horizontal="center"/>
    </xf>
    <xf numFmtId="0" fontId="7" fillId="32" borderId="37" xfId="0" applyFont="1" applyFill="1" applyBorder="1" applyAlignment="1">
      <alignment horizontal="center"/>
    </xf>
    <xf numFmtId="0" fontId="7" fillId="32" borderId="70" xfId="0" applyFont="1" applyFill="1" applyBorder="1" applyAlignment="1">
      <alignment horizontal="center"/>
    </xf>
    <xf numFmtId="0" fontId="6" fillId="32" borderId="62" xfId="0" applyFont="1" applyFill="1" applyBorder="1" applyAlignment="1">
      <alignment horizont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left" vertical="center" wrapText="1"/>
    </xf>
    <xf numFmtId="0" fontId="7" fillId="32" borderId="71" xfId="0" applyFont="1" applyFill="1" applyBorder="1" applyAlignment="1">
      <alignment horizontal="center" vertical="center"/>
    </xf>
    <xf numFmtId="1" fontId="7" fillId="32" borderId="61" xfId="0" applyNumberFormat="1" applyFont="1" applyFill="1" applyBorder="1" applyAlignment="1">
      <alignment horizontal="center" vertical="center"/>
    </xf>
    <xf numFmtId="0" fontId="7" fillId="32" borderId="70" xfId="0" applyFont="1" applyFill="1" applyBorder="1" applyAlignment="1">
      <alignment horizontal="center" vertical="center"/>
    </xf>
    <xf numFmtId="0" fontId="7" fillId="32" borderId="61" xfId="0" applyFont="1" applyFill="1" applyBorder="1" applyAlignment="1">
      <alignment/>
    </xf>
    <xf numFmtId="0" fontId="7" fillId="32" borderId="71" xfId="0" applyFont="1" applyFill="1" applyBorder="1" applyAlignment="1">
      <alignment/>
    </xf>
    <xf numFmtId="0" fontId="6" fillId="32" borderId="62" xfId="0" applyFont="1" applyFill="1" applyBorder="1" applyAlignment="1">
      <alignment horizontal="center" vertical="center"/>
    </xf>
    <xf numFmtId="0" fontId="7" fillId="32" borderId="72" xfId="0" applyFont="1" applyFill="1" applyBorder="1" applyAlignment="1">
      <alignment/>
    </xf>
    <xf numFmtId="0" fontId="7" fillId="32" borderId="51" xfId="0" applyFont="1" applyFill="1" applyBorder="1" applyAlignment="1">
      <alignment/>
    </xf>
    <xf numFmtId="0" fontId="6" fillId="32" borderId="34" xfId="0" applyFont="1" applyFill="1" applyBorder="1" applyAlignment="1">
      <alignment horizontal="center" vertical="center"/>
    </xf>
    <xf numFmtId="0" fontId="9" fillId="32" borderId="33" xfId="0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 quotePrefix="1">
      <alignment horizontal="center" vertical="center" shrinkToFit="1"/>
    </xf>
    <xf numFmtId="0" fontId="6" fillId="32" borderId="73" xfId="0" applyFont="1" applyFill="1" applyBorder="1" applyAlignment="1">
      <alignment horizontal="left" vertical="center" wrapText="1"/>
    </xf>
    <xf numFmtId="0" fontId="6" fillId="32" borderId="74" xfId="0" applyFont="1" applyFill="1" applyBorder="1" applyAlignment="1">
      <alignment horizontal="left" vertical="center" wrapText="1"/>
    </xf>
    <xf numFmtId="0" fontId="8" fillId="32" borderId="74" xfId="0" applyFont="1" applyFill="1" applyBorder="1" applyAlignment="1">
      <alignment horizontal="left" vertical="center" wrapText="1"/>
    </xf>
    <xf numFmtId="0" fontId="6" fillId="32" borderId="75" xfId="0" applyFont="1" applyFill="1" applyBorder="1" applyAlignment="1">
      <alignment horizontal="left" vertical="center" wrapText="1"/>
    </xf>
    <xf numFmtId="0" fontId="9" fillId="32" borderId="64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23" xfId="0" applyFont="1" applyFill="1" applyBorder="1" applyAlignment="1">
      <alignment horizontal="center"/>
    </xf>
    <xf numFmtId="0" fontId="6" fillId="32" borderId="76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1" fontId="7" fillId="32" borderId="38" xfId="0" applyNumberFormat="1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1" fontId="6" fillId="33" borderId="78" xfId="0" applyNumberFormat="1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justify"/>
    </xf>
    <xf numFmtId="0" fontId="6" fillId="33" borderId="76" xfId="0" applyFont="1" applyFill="1" applyBorder="1" applyAlignment="1">
      <alignment horizontal="center" vertical="center" shrinkToFit="1"/>
    </xf>
    <xf numFmtId="0" fontId="6" fillId="32" borderId="48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2" borderId="64" xfId="0" applyFont="1" applyFill="1" applyBorder="1" applyAlignment="1">
      <alignment horizontal="center" vertical="center" textRotation="90" wrapText="1"/>
    </xf>
    <xf numFmtId="0" fontId="6" fillId="32" borderId="63" xfId="0" applyFont="1" applyFill="1" applyBorder="1" applyAlignment="1">
      <alignment horizontal="center" vertical="center" textRotation="90" wrapText="1"/>
    </xf>
    <xf numFmtId="0" fontId="6" fillId="32" borderId="37" xfId="0" applyFont="1" applyFill="1" applyBorder="1" applyAlignment="1">
      <alignment horizontal="center" vertical="center" textRotation="90" wrapText="1"/>
    </xf>
    <xf numFmtId="0" fontId="6" fillId="32" borderId="56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6" fillId="32" borderId="55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69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80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6" fillId="32" borderId="59" xfId="0" applyFont="1" applyFill="1" applyBorder="1" applyAlignment="1">
      <alignment horizontal="center" vertical="center" wrapText="1"/>
    </xf>
    <xf numFmtId="0" fontId="6" fillId="32" borderId="78" xfId="0" applyFont="1" applyFill="1" applyBorder="1" applyAlignment="1">
      <alignment horizontal="center" vertical="center" wrapText="1"/>
    </xf>
    <xf numFmtId="0" fontId="6" fillId="32" borderId="50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center"/>
    </xf>
    <xf numFmtId="0" fontId="7" fillId="32" borderId="38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 vertical="center" wrapText="1"/>
    </xf>
    <xf numFmtId="0" fontId="6" fillId="32" borderId="79" xfId="0" applyFont="1" applyFill="1" applyBorder="1" applyAlignment="1">
      <alignment horizontal="center"/>
    </xf>
    <xf numFmtId="0" fontId="10" fillId="0" borderId="0" xfId="0" applyFont="1" applyAlignment="1">
      <alignment vertical="center" shrinkToFit="1"/>
    </xf>
    <xf numFmtId="0" fontId="6" fillId="32" borderId="25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43" xfId="0" applyFont="1" applyFill="1" applyBorder="1" applyAlignment="1">
      <alignment horizontal="center"/>
    </xf>
    <xf numFmtId="0" fontId="7" fillId="32" borderId="4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2" borderId="59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9" fillId="32" borderId="0" xfId="0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56" xfId="0" applyFont="1" applyFill="1" applyBorder="1" applyAlignment="1">
      <alignment horizontal="left"/>
    </xf>
    <xf numFmtId="0" fontId="6" fillId="32" borderId="36" xfId="0" applyFont="1" applyFill="1" applyBorder="1" applyAlignment="1">
      <alignment horizontal="left"/>
    </xf>
    <xf numFmtId="0" fontId="6" fillId="32" borderId="55" xfId="0" applyFont="1" applyFill="1" applyBorder="1" applyAlignment="1">
      <alignment horizontal="left"/>
    </xf>
    <xf numFmtId="0" fontId="6" fillId="32" borderId="45" xfId="0" applyFont="1" applyFill="1" applyBorder="1" applyAlignment="1">
      <alignment horizontal="left" vertical="center"/>
    </xf>
    <xf numFmtId="0" fontId="6" fillId="32" borderId="33" xfId="0" applyFont="1" applyFill="1" applyBorder="1" applyAlignment="1">
      <alignment horizontal="left" vertical="center"/>
    </xf>
    <xf numFmtId="0" fontId="6" fillId="32" borderId="69" xfId="0" applyFont="1" applyFill="1" applyBorder="1" applyAlignment="1">
      <alignment horizontal="left" vertical="center"/>
    </xf>
    <xf numFmtId="0" fontId="6" fillId="32" borderId="47" xfId="0" applyFont="1" applyFill="1" applyBorder="1" applyAlignment="1">
      <alignment horizontal="left" vertical="center"/>
    </xf>
    <xf numFmtId="0" fontId="6" fillId="32" borderId="38" xfId="0" applyFont="1" applyFill="1" applyBorder="1" applyAlignment="1">
      <alignment horizontal="left" vertical="center"/>
    </xf>
    <xf numFmtId="0" fontId="6" fillId="32" borderId="8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vertical="top" wrapText="1"/>
    </xf>
    <xf numFmtId="0" fontId="9" fillId="32" borderId="0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left"/>
    </xf>
    <xf numFmtId="0" fontId="6" fillId="32" borderId="55" xfId="0" applyFont="1" applyFill="1" applyBorder="1" applyAlignment="1">
      <alignment horizontal="center" vertical="center" textRotation="90" wrapText="1"/>
    </xf>
    <xf numFmtId="0" fontId="6" fillId="32" borderId="64" xfId="0" applyFont="1" applyFill="1" applyBorder="1" applyAlignment="1">
      <alignment horizontal="center" textRotation="90" wrapText="1"/>
    </xf>
    <xf numFmtId="0" fontId="6" fillId="32" borderId="63" xfId="0" applyFont="1" applyFill="1" applyBorder="1" applyAlignment="1">
      <alignment horizontal="center" textRotation="90" wrapText="1"/>
    </xf>
    <xf numFmtId="0" fontId="6" fillId="32" borderId="37" xfId="0" applyFont="1" applyFill="1" applyBorder="1" applyAlignment="1">
      <alignment horizontal="center" textRotation="90" wrapText="1"/>
    </xf>
    <xf numFmtId="0" fontId="6" fillId="32" borderId="64" xfId="0" applyFont="1" applyFill="1" applyBorder="1" applyAlignment="1">
      <alignment horizontal="center" vertical="center"/>
    </xf>
    <xf numFmtId="0" fontId="6" fillId="32" borderId="63" xfId="0" applyFont="1" applyFill="1" applyBorder="1" applyAlignment="1">
      <alignment/>
    </xf>
    <xf numFmtId="0" fontId="6" fillId="32" borderId="37" xfId="0" applyFont="1" applyFill="1" applyBorder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2" borderId="56" xfId="0" applyFont="1" applyFill="1" applyBorder="1" applyAlignment="1">
      <alignment horizontal="left" vertical="center"/>
    </xf>
    <xf numFmtId="0" fontId="6" fillId="32" borderId="36" xfId="0" applyFont="1" applyFill="1" applyBorder="1" applyAlignment="1">
      <alignment horizontal="left" vertical="center"/>
    </xf>
    <xf numFmtId="0" fontId="6" fillId="32" borderId="55" xfId="0" applyFont="1" applyFill="1" applyBorder="1" applyAlignment="1">
      <alignment horizontal="left" vertical="center"/>
    </xf>
    <xf numFmtId="0" fontId="6" fillId="32" borderId="25" xfId="0" applyFont="1" applyFill="1" applyBorder="1" applyAlignment="1">
      <alignment horizontal="center" vertical="center" textRotation="90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3" fillId="33" borderId="0" xfId="56" applyFont="1" applyFill="1" applyAlignment="1">
      <alignment horizontal="left" vertical="center"/>
      <protection/>
    </xf>
    <xf numFmtId="0" fontId="7" fillId="32" borderId="46" xfId="0" applyFont="1" applyFill="1" applyBorder="1" applyAlignment="1">
      <alignment horizontal="left" vertical="center"/>
    </xf>
    <xf numFmtId="0" fontId="6" fillId="33" borderId="65" xfId="0" applyFont="1" applyFill="1" applyBorder="1" applyAlignment="1">
      <alignment horizontal="center" vertical="center"/>
    </xf>
    <xf numFmtId="0" fontId="6" fillId="32" borderId="81" xfId="0" applyFont="1" applyFill="1" applyBorder="1" applyAlignment="1">
      <alignment horizontal="center" vertical="center"/>
    </xf>
    <xf numFmtId="0" fontId="9" fillId="32" borderId="37" xfId="0" applyFont="1" applyFill="1" applyBorder="1" applyAlignment="1">
      <alignment vertical="center" wrapText="1"/>
    </xf>
    <xf numFmtId="0" fontId="7" fillId="32" borderId="60" xfId="0" applyFont="1" applyFill="1" applyBorder="1" applyAlignment="1">
      <alignment horizontal="center"/>
    </xf>
    <xf numFmtId="0" fontId="7" fillId="32" borderId="60" xfId="0" applyFont="1" applyFill="1" applyBorder="1" applyAlignment="1">
      <alignment/>
    </xf>
    <xf numFmtId="0" fontId="7" fillId="32" borderId="70" xfId="0" applyFont="1" applyFill="1" applyBorder="1" applyAlignment="1">
      <alignment/>
    </xf>
    <xf numFmtId="49" fontId="6" fillId="32" borderId="35" xfId="0" applyNumberFormat="1" applyFont="1" applyFill="1" applyBorder="1" applyAlignment="1">
      <alignment horizontal="center" vertical="center" wrapText="1"/>
    </xf>
    <xf numFmtId="49" fontId="6" fillId="32" borderId="81" xfId="0" applyNumberFormat="1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/>
    </xf>
    <xf numFmtId="0" fontId="6" fillId="32" borderId="49" xfId="0" applyFont="1" applyFill="1" applyBorder="1" applyAlignment="1">
      <alignment/>
    </xf>
    <xf numFmtId="0" fontId="10" fillId="32" borderId="35" xfId="56" applyFont="1" applyFill="1" applyBorder="1">
      <alignment/>
      <protection/>
    </xf>
    <xf numFmtId="0" fontId="6" fillId="32" borderId="34" xfId="0" applyFont="1" applyFill="1" applyBorder="1" applyAlignment="1">
      <alignment horizontal="left"/>
    </xf>
    <xf numFmtId="0" fontId="10" fillId="32" borderId="34" xfId="56" applyFont="1" applyFill="1" applyBorder="1">
      <alignment/>
      <protection/>
    </xf>
    <xf numFmtId="0" fontId="6" fillId="32" borderId="34" xfId="0" applyFont="1" applyFill="1" applyBorder="1" applyAlignment="1">
      <alignment vertical="center" wrapText="1"/>
    </xf>
    <xf numFmtId="0" fontId="10" fillId="32" borderId="62" xfId="56" applyFont="1" applyFill="1" applyBorder="1">
      <alignment/>
      <protection/>
    </xf>
    <xf numFmtId="0" fontId="6" fillId="32" borderId="51" xfId="0" applyFont="1" applyFill="1" applyBorder="1" applyAlignment="1">
      <alignment horizontal="center"/>
    </xf>
    <xf numFmtId="0" fontId="6" fillId="32" borderId="51" xfId="0" applyFont="1" applyFill="1" applyBorder="1" applyAlignment="1">
      <alignment/>
    </xf>
    <xf numFmtId="0" fontId="6" fillId="32" borderId="52" xfId="0" applyFont="1" applyFill="1" applyBorder="1" applyAlignment="1">
      <alignment/>
    </xf>
    <xf numFmtId="0" fontId="7" fillId="32" borderId="61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31" fillId="32" borderId="25" xfId="56" applyFont="1" applyFill="1" applyBorder="1" applyAlignment="1">
      <alignment horizontal="center" vertical="center"/>
      <protection/>
    </xf>
    <xf numFmtId="0" fontId="32" fillId="32" borderId="64" xfId="55" applyFont="1" applyFill="1" applyBorder="1" applyAlignment="1">
      <alignment horizontal="center" vertical="center"/>
      <protection/>
    </xf>
    <xf numFmtId="0" fontId="32" fillId="32" borderId="37" xfId="55" applyFont="1" applyFill="1" applyBorder="1" applyAlignment="1">
      <alignment horizontal="center" vertical="center"/>
      <protection/>
    </xf>
    <xf numFmtId="0" fontId="31" fillId="32" borderId="25" xfId="56" applyFont="1" applyFill="1" applyBorder="1">
      <alignment/>
      <protection/>
    </xf>
    <xf numFmtId="0" fontId="2" fillId="32" borderId="10" xfId="56" applyFont="1" applyFill="1" applyBorder="1" applyAlignment="1">
      <alignment horizontal="center" vertical="center"/>
      <protection/>
    </xf>
    <xf numFmtId="0" fontId="2" fillId="32" borderId="12" xfId="56" applyFont="1" applyFill="1" applyBorder="1" applyAlignment="1">
      <alignment horizontal="center" vertical="center"/>
      <protection/>
    </xf>
    <xf numFmtId="0" fontId="2" fillId="32" borderId="43" xfId="56" applyFont="1" applyFill="1" applyBorder="1" applyAlignment="1">
      <alignment horizontal="center" vertical="center"/>
      <protection/>
    </xf>
    <xf numFmtId="0" fontId="2" fillId="32" borderId="50" xfId="56" applyFont="1" applyFill="1" applyBorder="1" applyAlignment="1">
      <alignment horizontal="center" vertical="center"/>
      <protection/>
    </xf>
    <xf numFmtId="0" fontId="2" fillId="32" borderId="16" xfId="56" applyFont="1" applyFill="1" applyBorder="1" applyAlignment="1">
      <alignment horizontal="center" vertical="center"/>
      <protection/>
    </xf>
    <xf numFmtId="0" fontId="2" fillId="32" borderId="54" xfId="56" applyFont="1" applyFill="1" applyBorder="1" applyAlignment="1">
      <alignment horizontal="center" vertical="center"/>
      <protection/>
    </xf>
    <xf numFmtId="0" fontId="6" fillId="32" borderId="22" xfId="0" applyFont="1" applyFill="1" applyBorder="1" applyAlignment="1">
      <alignment horizontal="left" vertical="center" wrapText="1"/>
    </xf>
    <xf numFmtId="0" fontId="6" fillId="32" borderId="28" xfId="0" applyFont="1" applyFill="1" applyBorder="1" applyAlignment="1">
      <alignment horizontal="left" vertical="center" wrapText="1"/>
    </xf>
    <xf numFmtId="0" fontId="6" fillId="32" borderId="35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2" borderId="50" xfId="0" applyFont="1" applyFill="1" applyBorder="1" applyAlignment="1">
      <alignment/>
    </xf>
    <xf numFmtId="0" fontId="6" fillId="32" borderId="78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49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2" borderId="23" xfId="0" applyFont="1" applyFill="1" applyBorder="1" applyAlignment="1" quotePrefix="1">
      <alignment horizontal="center" vertical="center"/>
    </xf>
    <xf numFmtId="0" fontId="9" fillId="32" borderId="33" xfId="0" applyFont="1" applyFill="1" applyBorder="1" applyAlignment="1">
      <alignment horizontal="center" vertical="center"/>
    </xf>
    <xf numFmtId="0" fontId="9" fillId="32" borderId="53" xfId="0" applyFont="1" applyFill="1" applyBorder="1" applyAlignment="1">
      <alignment horizontal="center" vertical="center"/>
    </xf>
    <xf numFmtId="0" fontId="9" fillId="32" borderId="52" xfId="0" applyFont="1" applyFill="1" applyBorder="1" applyAlignment="1">
      <alignment horizontal="center" vertical="center"/>
    </xf>
    <xf numFmtId="1" fontId="7" fillId="32" borderId="37" xfId="0" applyNumberFormat="1" applyFont="1" applyFill="1" applyBorder="1" applyAlignment="1">
      <alignment horizontal="center" vertical="center"/>
    </xf>
    <xf numFmtId="1" fontId="6" fillId="32" borderId="21" xfId="0" applyNumberFormat="1" applyFont="1" applyFill="1" applyBorder="1" applyAlignment="1">
      <alignment horizontal="center"/>
    </xf>
    <xf numFmtId="0" fontId="10" fillId="32" borderId="64" xfId="56" applyFont="1" applyFill="1" applyBorder="1">
      <alignment/>
      <protection/>
    </xf>
    <xf numFmtId="0" fontId="7" fillId="32" borderId="55" xfId="0" applyFont="1" applyFill="1" applyBorder="1" applyAlignment="1">
      <alignment horizontal="left" vertical="center" wrapText="1"/>
    </xf>
    <xf numFmtId="0" fontId="10" fillId="32" borderId="64" xfId="56" applyFont="1" applyFill="1" applyBorder="1" applyAlignment="1">
      <alignment horizontal="center"/>
      <protection/>
    </xf>
    <xf numFmtId="0" fontId="10" fillId="32" borderId="73" xfId="56" applyFont="1" applyFill="1" applyBorder="1">
      <alignment/>
      <protection/>
    </xf>
    <xf numFmtId="0" fontId="10" fillId="32" borderId="74" xfId="56" applyFont="1" applyFill="1" applyBorder="1">
      <alignment/>
      <protection/>
    </xf>
    <xf numFmtId="0" fontId="10" fillId="32" borderId="82" xfId="56" applyFont="1" applyFill="1" applyBorder="1">
      <alignment/>
      <protection/>
    </xf>
    <xf numFmtId="49" fontId="7" fillId="32" borderId="63" xfId="0" applyNumberFormat="1" applyFont="1" applyFill="1" applyBorder="1" applyAlignment="1">
      <alignment horizontal="center" vertical="center" wrapText="1"/>
    </xf>
    <xf numFmtId="0" fontId="31" fillId="32" borderId="37" xfId="56" applyFont="1" applyFill="1" applyBorder="1" applyAlignment="1">
      <alignment horizontal="center"/>
      <protection/>
    </xf>
    <xf numFmtId="0" fontId="6" fillId="32" borderId="53" xfId="0" applyFont="1" applyFill="1" applyBorder="1" applyAlignment="1">
      <alignment horizontal="center"/>
    </xf>
    <xf numFmtId="0" fontId="2" fillId="32" borderId="44" xfId="56" applyFont="1" applyFill="1" applyBorder="1" applyAlignment="1">
      <alignment horizontal="center" vertical="center"/>
      <protection/>
    </xf>
    <xf numFmtId="0" fontId="2" fillId="32" borderId="15" xfId="56" applyFont="1" applyFill="1" applyBorder="1" applyAlignment="1">
      <alignment horizontal="center" vertical="center"/>
      <protection/>
    </xf>
    <xf numFmtId="0" fontId="6" fillId="32" borderId="72" xfId="0" applyFont="1" applyFill="1" applyBorder="1" applyAlignment="1">
      <alignment horizontal="center"/>
    </xf>
    <xf numFmtId="0" fontId="6" fillId="32" borderId="52" xfId="0" applyFont="1" applyFill="1" applyBorder="1" applyAlignment="1">
      <alignment horizontal="center"/>
    </xf>
    <xf numFmtId="49" fontId="7" fillId="33" borderId="64" xfId="0" applyNumberFormat="1" applyFont="1" applyFill="1" applyBorder="1" applyAlignment="1">
      <alignment horizontal="center" vertical="center" shrinkToFit="1"/>
    </xf>
    <xf numFmtId="49" fontId="6" fillId="33" borderId="22" xfId="0" applyNumberFormat="1" applyFont="1" applyFill="1" applyBorder="1" applyAlignment="1">
      <alignment horizontal="center" vertical="center" shrinkToFi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УЧЕБНЫЙ ПЛАН ХГО ЗПК 2012 !" xfId="55"/>
    <cellStyle name="Обычный_УЧЕБНЫЙ ПЛАН ШО ЗПК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1"/>
  <sheetViews>
    <sheetView tabSelected="1" zoomScaleSheetLayoutView="100" workbookViewId="0" topLeftCell="B1">
      <selection activeCell="N7" sqref="N7"/>
    </sheetView>
  </sheetViews>
  <sheetFormatPr defaultColWidth="9.125" defaultRowHeight="12.75"/>
  <cols>
    <col min="1" max="1" width="12.875" style="21" customWidth="1"/>
    <col min="2" max="2" width="64.50390625" style="21" customWidth="1"/>
    <col min="3" max="3" width="14.625" style="21" customWidth="1"/>
    <col min="4" max="4" width="7.625" style="21" customWidth="1"/>
    <col min="5" max="5" width="6.875" style="21" customWidth="1"/>
    <col min="6" max="8" width="8.875" style="21" customWidth="1"/>
    <col min="9" max="10" width="9.00390625" style="21" customWidth="1"/>
    <col min="11" max="11" width="4.50390625" style="21" customWidth="1"/>
    <col min="12" max="12" width="7.875" style="21" customWidth="1"/>
    <col min="13" max="13" width="8.50390625" style="21" customWidth="1"/>
    <col min="14" max="14" width="7.50390625" style="21" customWidth="1"/>
    <col min="15" max="15" width="7.625" style="21" customWidth="1"/>
    <col min="16" max="16" width="7.50390625" style="21" customWidth="1"/>
    <col min="17" max="17" width="8.125" style="21" customWidth="1"/>
    <col min="18" max="18" width="8.50390625" style="21" customWidth="1"/>
    <col min="19" max="19" width="9.125" style="21" customWidth="1"/>
    <col min="20" max="16384" width="9.125" style="30" customWidth="1"/>
  </cols>
  <sheetData>
    <row r="2" spans="2:18" ht="21" customHeight="1">
      <c r="B2" s="190"/>
      <c r="N2" s="192" t="s">
        <v>170</v>
      </c>
      <c r="O2" s="192"/>
      <c r="P2" s="192"/>
      <c r="Q2" s="192"/>
      <c r="R2" s="192"/>
    </row>
    <row r="3" spans="2:18" ht="15">
      <c r="B3" s="190"/>
      <c r="N3" s="192" t="s">
        <v>171</v>
      </c>
      <c r="O3" s="192"/>
      <c r="P3" s="192"/>
      <c r="Q3" s="192"/>
      <c r="R3" s="192"/>
    </row>
    <row r="4" spans="2:18" ht="18">
      <c r="B4" s="191"/>
      <c r="N4" s="193" t="s">
        <v>172</v>
      </c>
      <c r="O4" s="193"/>
      <c r="P4" s="193"/>
      <c r="Q4" s="193"/>
      <c r="R4" s="193"/>
    </row>
    <row r="5" spans="14:18" ht="15">
      <c r="N5" s="327" t="s">
        <v>173</v>
      </c>
      <c r="O5" s="327"/>
      <c r="P5" s="327"/>
      <c r="Q5" s="327"/>
      <c r="R5" s="327"/>
    </row>
    <row r="6" spans="14:18" ht="15">
      <c r="N6" s="327" t="s">
        <v>238</v>
      </c>
      <c r="O6" s="327"/>
      <c r="P6" s="327"/>
      <c r="Q6" s="327"/>
      <c r="R6" s="327"/>
    </row>
    <row r="7" spans="1:12" ht="12" customHeight="1">
      <c r="A7" s="30"/>
      <c r="B7" s="30"/>
      <c r="C7" s="300" t="s">
        <v>94</v>
      </c>
      <c r="D7" s="300"/>
      <c r="E7" s="300"/>
      <c r="F7" s="300"/>
      <c r="G7" s="300"/>
      <c r="H7" s="300"/>
      <c r="I7" s="300"/>
      <c r="J7" s="300"/>
      <c r="K7" s="300"/>
      <c r="L7" s="300"/>
    </row>
    <row r="8" spans="1:21" ht="12" customHeight="1">
      <c r="A8" s="90"/>
      <c r="B8" s="58"/>
      <c r="C8" s="288" t="s">
        <v>95</v>
      </c>
      <c r="D8" s="288"/>
      <c r="E8" s="288"/>
      <c r="F8" s="288"/>
      <c r="G8" s="288"/>
      <c r="H8" s="288"/>
      <c r="I8" s="288"/>
      <c r="J8" s="288"/>
      <c r="K8" s="288"/>
      <c r="L8" s="288"/>
      <c r="M8" s="22"/>
      <c r="N8" s="22"/>
      <c r="O8" s="22"/>
      <c r="P8" s="22"/>
      <c r="Q8" s="187"/>
      <c r="R8" s="187"/>
      <c r="S8" s="187"/>
      <c r="T8" s="187"/>
      <c r="U8" s="187"/>
    </row>
    <row r="9" spans="1:21" ht="12" customHeight="1">
      <c r="A9" s="58"/>
      <c r="B9" s="58"/>
      <c r="C9" s="252" t="s">
        <v>159</v>
      </c>
      <c r="D9" s="252"/>
      <c r="E9" s="252"/>
      <c r="F9" s="252"/>
      <c r="G9" s="252"/>
      <c r="H9" s="252"/>
      <c r="I9" s="252"/>
      <c r="J9" s="252"/>
      <c r="K9" s="252"/>
      <c r="L9" s="252"/>
      <c r="M9" s="22"/>
      <c r="N9" s="22"/>
      <c r="O9" s="22"/>
      <c r="P9" s="22"/>
      <c r="Q9" s="188"/>
      <c r="R9" s="188"/>
      <c r="S9" s="188"/>
      <c r="T9" s="188"/>
      <c r="U9" s="188"/>
    </row>
    <row r="10" spans="1:21" ht="12" customHeight="1">
      <c r="A10" s="53"/>
      <c r="B10" s="58"/>
      <c r="C10" s="253" t="s">
        <v>152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2"/>
      <c r="N10" s="22"/>
      <c r="O10" s="22"/>
      <c r="P10" s="22"/>
      <c r="Q10" s="276"/>
      <c r="R10" s="276"/>
      <c r="S10" s="276"/>
      <c r="T10" s="276"/>
      <c r="U10" s="276"/>
    </row>
    <row r="11" spans="1:21" ht="12" customHeight="1">
      <c r="A11" s="58"/>
      <c r="B11" s="58"/>
      <c r="C11" s="253" t="s">
        <v>96</v>
      </c>
      <c r="D11" s="253"/>
      <c r="E11" s="253"/>
      <c r="F11" s="253"/>
      <c r="G11" s="253"/>
      <c r="H11" s="253"/>
      <c r="I11" s="253"/>
      <c r="J11" s="253"/>
      <c r="K11" s="253"/>
      <c r="L11" s="253"/>
      <c r="M11" s="22"/>
      <c r="N11" s="22"/>
      <c r="O11" s="22"/>
      <c r="P11" s="22"/>
      <c r="Q11" s="287"/>
      <c r="R11" s="287"/>
      <c r="S11" s="287"/>
      <c r="T11" s="58"/>
      <c r="U11" s="58"/>
    </row>
    <row r="12" spans="1:21" ht="12" customHeight="1">
      <c r="A12" s="90"/>
      <c r="B12" s="58"/>
      <c r="C12" s="252" t="s">
        <v>121</v>
      </c>
      <c r="D12" s="252"/>
      <c r="E12" s="252"/>
      <c r="F12" s="252"/>
      <c r="G12" s="252"/>
      <c r="H12" s="252"/>
      <c r="I12" s="252"/>
      <c r="J12" s="252"/>
      <c r="K12" s="252"/>
      <c r="L12" s="252"/>
      <c r="M12" s="22"/>
      <c r="N12" s="22"/>
      <c r="O12" s="22"/>
      <c r="P12" s="22"/>
      <c r="Q12" s="302"/>
      <c r="R12" s="302"/>
      <c r="S12" s="302"/>
      <c r="T12" s="58"/>
      <c r="U12" s="58"/>
    </row>
    <row r="13" spans="1:21" ht="12" customHeight="1">
      <c r="A13" s="90"/>
      <c r="B13" s="58"/>
      <c r="C13" s="303" t="s">
        <v>112</v>
      </c>
      <c r="D13" s="303"/>
      <c r="E13" s="303"/>
      <c r="F13" s="303"/>
      <c r="G13" s="303"/>
      <c r="H13" s="303"/>
      <c r="I13" s="303"/>
      <c r="J13" s="303"/>
      <c r="K13" s="303"/>
      <c r="L13" s="303"/>
      <c r="M13" s="22"/>
      <c r="N13" s="22"/>
      <c r="O13" s="22"/>
      <c r="P13" s="22"/>
      <c r="Q13" s="22"/>
      <c r="R13" s="22"/>
      <c r="S13" s="22"/>
      <c r="T13" s="58"/>
      <c r="U13" s="58"/>
    </row>
    <row r="14" spans="1:21" ht="12" customHeight="1">
      <c r="A14" s="90"/>
      <c r="B14" s="58"/>
      <c r="C14" s="252" t="s">
        <v>209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2"/>
      <c r="N14" s="22"/>
      <c r="O14" s="22"/>
      <c r="P14" s="22"/>
      <c r="Q14" s="22"/>
      <c r="R14" s="22"/>
      <c r="S14" s="22"/>
      <c r="T14" s="58"/>
      <c r="U14" s="58"/>
    </row>
    <row r="15" spans="1:21" ht="12" customHeight="1">
      <c r="A15" s="90"/>
      <c r="B15" s="58"/>
      <c r="C15" s="252" t="s">
        <v>97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2"/>
      <c r="N15" s="22"/>
      <c r="O15" s="22"/>
      <c r="P15" s="22"/>
      <c r="Q15" s="22"/>
      <c r="R15" s="22"/>
      <c r="S15" s="22"/>
      <c r="T15" s="58"/>
      <c r="U15" s="58"/>
    </row>
    <row r="16" spans="1:21" ht="12" customHeight="1">
      <c r="A16" s="90"/>
      <c r="B16" s="58"/>
      <c r="C16" s="252" t="s">
        <v>217</v>
      </c>
      <c r="D16" s="252"/>
      <c r="E16" s="252"/>
      <c r="F16" s="252"/>
      <c r="G16" s="252"/>
      <c r="H16" s="252"/>
      <c r="I16" s="252"/>
      <c r="J16" s="252"/>
      <c r="K16" s="252"/>
      <c r="L16" s="252"/>
      <c r="M16" s="22"/>
      <c r="N16" s="22"/>
      <c r="O16" s="22"/>
      <c r="P16" s="22"/>
      <c r="Q16" s="22"/>
      <c r="R16" s="22"/>
      <c r="S16" s="22"/>
      <c r="T16" s="58"/>
      <c r="U16" s="58"/>
    </row>
    <row r="17" spans="1:21" ht="12" customHeight="1">
      <c r="A17" s="301" t="s">
        <v>98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58"/>
      <c r="U17" s="58"/>
    </row>
    <row r="18" spans="1:21" ht="12" customHeight="1" thickBo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58"/>
      <c r="U18" s="58"/>
    </row>
    <row r="19" spans="1:19" ht="25.5" customHeight="1" thickBot="1">
      <c r="A19" s="284" t="s">
        <v>99</v>
      </c>
      <c r="B19" s="284" t="s">
        <v>100</v>
      </c>
      <c r="C19" s="284" t="s">
        <v>51</v>
      </c>
      <c r="D19" s="284" t="s">
        <v>55</v>
      </c>
      <c r="E19" s="284"/>
      <c r="F19" s="284"/>
      <c r="G19" s="254" t="s">
        <v>101</v>
      </c>
      <c r="H19" s="255"/>
      <c r="I19" s="255"/>
      <c r="J19" s="255"/>
      <c r="K19" s="255"/>
      <c r="L19" s="255"/>
      <c r="M19" s="256"/>
      <c r="N19" s="284" t="s">
        <v>62</v>
      </c>
      <c r="O19" s="284"/>
      <c r="P19" s="277" t="s">
        <v>102</v>
      </c>
      <c r="Q19" s="277"/>
      <c r="R19" s="277" t="s">
        <v>103</v>
      </c>
      <c r="S19" s="277"/>
    </row>
    <row r="20" spans="1:19" ht="48" customHeight="1" thickBot="1">
      <c r="A20" s="284"/>
      <c r="B20" s="284"/>
      <c r="C20" s="284"/>
      <c r="D20" s="25" t="s">
        <v>120</v>
      </c>
      <c r="E20" s="284" t="s">
        <v>104</v>
      </c>
      <c r="F20" s="284"/>
      <c r="G20" s="257"/>
      <c r="H20" s="258"/>
      <c r="I20" s="258"/>
      <c r="J20" s="258"/>
      <c r="K20" s="258"/>
      <c r="L20" s="258"/>
      <c r="M20" s="259"/>
      <c r="N20" s="284"/>
      <c r="O20" s="284"/>
      <c r="P20" s="277"/>
      <c r="Q20" s="277"/>
      <c r="R20" s="277"/>
      <c r="S20" s="277"/>
    </row>
    <row r="21" spans="1:19" ht="12" customHeight="1" thickBot="1">
      <c r="A21" s="59">
        <v>1</v>
      </c>
      <c r="B21" s="59">
        <v>2</v>
      </c>
      <c r="C21" s="59">
        <v>3</v>
      </c>
      <c r="D21" s="59">
        <v>4</v>
      </c>
      <c r="E21" s="266">
        <v>5</v>
      </c>
      <c r="F21" s="266"/>
      <c r="G21" s="260">
        <v>6</v>
      </c>
      <c r="H21" s="261"/>
      <c r="I21" s="261"/>
      <c r="J21" s="261"/>
      <c r="K21" s="261"/>
      <c r="L21" s="261"/>
      <c r="M21" s="262"/>
      <c r="N21" s="271">
        <v>7</v>
      </c>
      <c r="O21" s="271"/>
      <c r="P21" s="271">
        <v>8</v>
      </c>
      <c r="Q21" s="271"/>
      <c r="R21" s="271">
        <v>9</v>
      </c>
      <c r="S21" s="271"/>
    </row>
    <row r="22" spans="1:19" ht="12" customHeight="1">
      <c r="A22" s="184" t="s">
        <v>105</v>
      </c>
      <c r="B22" s="185">
        <v>39</v>
      </c>
      <c r="C22" s="185">
        <v>0</v>
      </c>
      <c r="D22" s="185">
        <v>0</v>
      </c>
      <c r="E22" s="267" t="s">
        <v>106</v>
      </c>
      <c r="F22" s="267"/>
      <c r="G22" s="263">
        <v>2</v>
      </c>
      <c r="H22" s="264"/>
      <c r="I22" s="264"/>
      <c r="J22" s="264"/>
      <c r="K22" s="264"/>
      <c r="L22" s="264"/>
      <c r="M22" s="265"/>
      <c r="N22" s="267" t="s">
        <v>106</v>
      </c>
      <c r="O22" s="267"/>
      <c r="P22" s="282">
        <v>11</v>
      </c>
      <c r="Q22" s="283"/>
      <c r="R22" s="285">
        <f>SUM(B22:Q22)</f>
        <v>52</v>
      </c>
      <c r="S22" s="286"/>
    </row>
    <row r="23" spans="1:19" ht="12" customHeight="1">
      <c r="A23" s="60" t="s">
        <v>107</v>
      </c>
      <c r="B23" s="61">
        <v>38</v>
      </c>
      <c r="C23" s="61">
        <v>2</v>
      </c>
      <c r="D23" s="47">
        <v>0</v>
      </c>
      <c r="E23" s="268" t="s">
        <v>106</v>
      </c>
      <c r="F23" s="268"/>
      <c r="G23" s="240">
        <v>1</v>
      </c>
      <c r="H23" s="241"/>
      <c r="I23" s="241"/>
      <c r="J23" s="241"/>
      <c r="K23" s="241"/>
      <c r="L23" s="241"/>
      <c r="M23" s="242"/>
      <c r="N23" s="268" t="s">
        <v>106</v>
      </c>
      <c r="O23" s="268"/>
      <c r="P23" s="269">
        <v>11</v>
      </c>
      <c r="Q23" s="270"/>
      <c r="R23" s="278">
        <f>SUM(B23:Q23)</f>
        <v>52</v>
      </c>
      <c r="S23" s="279"/>
    </row>
    <row r="24" spans="1:19" ht="12" customHeight="1">
      <c r="A24" s="60" t="s">
        <v>108</v>
      </c>
      <c r="B24" s="61">
        <v>32</v>
      </c>
      <c r="C24" s="61">
        <v>1</v>
      </c>
      <c r="D24" s="61">
        <v>7</v>
      </c>
      <c r="E24" s="268" t="s">
        <v>106</v>
      </c>
      <c r="F24" s="268"/>
      <c r="G24" s="240">
        <v>2</v>
      </c>
      <c r="H24" s="241"/>
      <c r="I24" s="241"/>
      <c r="J24" s="241"/>
      <c r="K24" s="241"/>
      <c r="L24" s="241"/>
      <c r="M24" s="242"/>
      <c r="N24" s="268" t="s">
        <v>106</v>
      </c>
      <c r="O24" s="268"/>
      <c r="P24" s="269">
        <v>10</v>
      </c>
      <c r="Q24" s="270"/>
      <c r="R24" s="278">
        <f>SUM(B24:Q24)</f>
        <v>52</v>
      </c>
      <c r="S24" s="279"/>
    </row>
    <row r="25" spans="1:19" ht="12" customHeight="1" thickBot="1">
      <c r="A25" s="186" t="s">
        <v>109</v>
      </c>
      <c r="B25" s="81">
        <v>23</v>
      </c>
      <c r="C25" s="81">
        <v>2</v>
      </c>
      <c r="D25" s="81">
        <v>4</v>
      </c>
      <c r="E25" s="274">
        <v>4</v>
      </c>
      <c r="F25" s="274"/>
      <c r="G25" s="243">
        <v>2</v>
      </c>
      <c r="H25" s="244"/>
      <c r="I25" s="244"/>
      <c r="J25" s="244"/>
      <c r="K25" s="244"/>
      <c r="L25" s="244"/>
      <c r="M25" s="245"/>
      <c r="N25" s="273">
        <v>6</v>
      </c>
      <c r="O25" s="273"/>
      <c r="P25" s="273">
        <v>2</v>
      </c>
      <c r="Q25" s="275"/>
      <c r="R25" s="280">
        <f>SUM(B25:Q25)</f>
        <v>43</v>
      </c>
      <c r="S25" s="281"/>
    </row>
    <row r="26" spans="1:19" ht="15.75" customHeight="1" thickBot="1">
      <c r="A26" s="59" t="s">
        <v>50</v>
      </c>
      <c r="B26" s="59">
        <f>SUM(B22:B25)</f>
        <v>132</v>
      </c>
      <c r="C26" s="59">
        <f>SUM(C22:C25)</f>
        <v>5</v>
      </c>
      <c r="D26" s="59">
        <f>SUM(D22:D25)</f>
        <v>11</v>
      </c>
      <c r="E26" s="266">
        <f>SUM(E22:E25)</f>
        <v>4</v>
      </c>
      <c r="F26" s="266"/>
      <c r="G26" s="260">
        <f>SUM(G22:M25)</f>
        <v>7</v>
      </c>
      <c r="H26" s="261"/>
      <c r="I26" s="261"/>
      <c r="J26" s="261"/>
      <c r="K26" s="261"/>
      <c r="L26" s="261"/>
      <c r="M26" s="262"/>
      <c r="N26" s="271">
        <v>6</v>
      </c>
      <c r="O26" s="271"/>
      <c r="P26" s="271">
        <v>34</v>
      </c>
      <c r="Q26" s="271"/>
      <c r="R26" s="271">
        <f>SUM(B26:Q26)</f>
        <v>199</v>
      </c>
      <c r="S26" s="271"/>
    </row>
    <row r="27" spans="1:19" ht="21" customHeight="1" thickBot="1">
      <c r="A27" s="272" t="s">
        <v>68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</row>
    <row r="28" spans="1:19" ht="15" customHeight="1" thickBot="1">
      <c r="A28" s="324" t="s">
        <v>0</v>
      </c>
      <c r="B28" s="250" t="s">
        <v>1</v>
      </c>
      <c r="C28" s="308" t="s">
        <v>2</v>
      </c>
      <c r="D28" s="249" t="s">
        <v>3</v>
      </c>
      <c r="E28" s="250"/>
      <c r="F28" s="250"/>
      <c r="G28" s="250"/>
      <c r="H28" s="250"/>
      <c r="I28" s="250"/>
      <c r="J28" s="250"/>
      <c r="K28" s="251"/>
      <c r="L28" s="284" t="s">
        <v>8</v>
      </c>
      <c r="M28" s="284"/>
      <c r="N28" s="284"/>
      <c r="O28" s="284"/>
      <c r="P28" s="284"/>
      <c r="Q28" s="284"/>
      <c r="R28" s="284"/>
      <c r="S28" s="284"/>
    </row>
    <row r="29" spans="1:19" ht="15" customHeight="1" thickBot="1">
      <c r="A29" s="325"/>
      <c r="B29" s="250"/>
      <c r="C29" s="309"/>
      <c r="D29" s="307" t="s">
        <v>4</v>
      </c>
      <c r="E29" s="323" t="s">
        <v>5</v>
      </c>
      <c r="F29" s="249" t="s">
        <v>6</v>
      </c>
      <c r="G29" s="250"/>
      <c r="H29" s="250"/>
      <c r="I29" s="250"/>
      <c r="J29" s="250"/>
      <c r="K29" s="251"/>
      <c r="L29" s="284"/>
      <c r="M29" s="284"/>
      <c r="N29" s="284"/>
      <c r="O29" s="284"/>
      <c r="P29" s="284"/>
      <c r="Q29" s="284"/>
      <c r="R29" s="284"/>
      <c r="S29" s="284"/>
    </row>
    <row r="30" spans="1:19" ht="15" customHeight="1" thickBot="1">
      <c r="A30" s="325"/>
      <c r="B30" s="250"/>
      <c r="C30" s="309"/>
      <c r="D30" s="307"/>
      <c r="E30" s="323"/>
      <c r="F30" s="246" t="s">
        <v>204</v>
      </c>
      <c r="G30" s="249" t="s">
        <v>205</v>
      </c>
      <c r="H30" s="250"/>
      <c r="I30" s="250"/>
      <c r="J30" s="250"/>
      <c r="K30" s="251"/>
      <c r="L30" s="25"/>
      <c r="M30" s="25"/>
      <c r="N30" s="25"/>
      <c r="O30" s="25"/>
      <c r="P30" s="25"/>
      <c r="Q30" s="25"/>
      <c r="R30" s="25"/>
      <c r="S30" s="25"/>
    </row>
    <row r="31" spans="1:19" ht="15" customHeight="1" thickBot="1">
      <c r="A31" s="325"/>
      <c r="B31" s="250"/>
      <c r="C31" s="309"/>
      <c r="D31" s="307"/>
      <c r="E31" s="323"/>
      <c r="F31" s="247"/>
      <c r="G31" s="246" t="s">
        <v>207</v>
      </c>
      <c r="H31" s="246" t="s">
        <v>208</v>
      </c>
      <c r="I31" s="250" t="s">
        <v>206</v>
      </c>
      <c r="J31" s="250"/>
      <c r="K31" s="251"/>
      <c r="L31" s="284" t="s">
        <v>9</v>
      </c>
      <c r="M31" s="284"/>
      <c r="N31" s="284" t="s">
        <v>10</v>
      </c>
      <c r="O31" s="284"/>
      <c r="P31" s="284" t="s">
        <v>11</v>
      </c>
      <c r="Q31" s="284"/>
      <c r="R31" s="317" t="s">
        <v>46</v>
      </c>
      <c r="S31" s="317"/>
    </row>
    <row r="32" spans="1:19" ht="81.75" customHeight="1" thickBot="1">
      <c r="A32" s="325"/>
      <c r="B32" s="250"/>
      <c r="C32" s="309"/>
      <c r="D32" s="307"/>
      <c r="E32" s="323"/>
      <c r="F32" s="247"/>
      <c r="G32" s="247"/>
      <c r="H32" s="247"/>
      <c r="I32" s="307" t="s">
        <v>163</v>
      </c>
      <c r="J32" s="246" t="s">
        <v>210</v>
      </c>
      <c r="K32" s="308" t="s">
        <v>7</v>
      </c>
      <c r="L32" s="314" t="s">
        <v>118</v>
      </c>
      <c r="M32" s="314" t="s">
        <v>119</v>
      </c>
      <c r="N32" s="314" t="s">
        <v>166</v>
      </c>
      <c r="O32" s="314" t="s">
        <v>149</v>
      </c>
      <c r="P32" s="314" t="s">
        <v>168</v>
      </c>
      <c r="Q32" s="314" t="s">
        <v>169</v>
      </c>
      <c r="R32" s="314" t="s">
        <v>177</v>
      </c>
      <c r="S32" s="314" t="s">
        <v>161</v>
      </c>
    </row>
    <row r="33" spans="1:19" ht="13.5" customHeight="1" thickBot="1">
      <c r="A33" s="325"/>
      <c r="B33" s="250"/>
      <c r="C33" s="309"/>
      <c r="D33" s="307"/>
      <c r="E33" s="323"/>
      <c r="F33" s="247"/>
      <c r="G33" s="247"/>
      <c r="H33" s="247"/>
      <c r="I33" s="307"/>
      <c r="J33" s="247"/>
      <c r="K33" s="309"/>
      <c r="L33" s="315"/>
      <c r="M33" s="315"/>
      <c r="N33" s="315"/>
      <c r="O33" s="315"/>
      <c r="P33" s="315"/>
      <c r="Q33" s="315"/>
      <c r="R33" s="315"/>
      <c r="S33" s="315"/>
    </row>
    <row r="34" spans="1:19" ht="13.5" customHeight="1" thickBot="1">
      <c r="A34" s="326"/>
      <c r="B34" s="250"/>
      <c r="C34" s="310"/>
      <c r="D34" s="307"/>
      <c r="E34" s="323"/>
      <c r="F34" s="248"/>
      <c r="G34" s="248"/>
      <c r="H34" s="248"/>
      <c r="I34" s="307"/>
      <c r="J34" s="248"/>
      <c r="K34" s="310"/>
      <c r="L34" s="316"/>
      <c r="M34" s="316"/>
      <c r="N34" s="316"/>
      <c r="O34" s="316"/>
      <c r="P34" s="316"/>
      <c r="Q34" s="316"/>
      <c r="R34" s="316"/>
      <c r="S34" s="316"/>
    </row>
    <row r="35" spans="1:19" ht="12" thickBot="1">
      <c r="A35" s="62">
        <v>1</v>
      </c>
      <c r="B35" s="63">
        <v>2</v>
      </c>
      <c r="C35" s="62">
        <v>3</v>
      </c>
      <c r="D35" s="63">
        <v>4</v>
      </c>
      <c r="E35" s="62">
        <v>5</v>
      </c>
      <c r="F35" s="63">
        <v>6</v>
      </c>
      <c r="G35" s="62">
        <v>7</v>
      </c>
      <c r="H35" s="63">
        <v>8</v>
      </c>
      <c r="I35" s="62">
        <v>9</v>
      </c>
      <c r="J35" s="63">
        <v>10</v>
      </c>
      <c r="K35" s="62">
        <v>11</v>
      </c>
      <c r="L35" s="63">
        <v>12</v>
      </c>
      <c r="M35" s="62">
        <v>13</v>
      </c>
      <c r="N35" s="63">
        <v>14</v>
      </c>
      <c r="O35" s="62">
        <v>15</v>
      </c>
      <c r="P35" s="63">
        <v>16</v>
      </c>
      <c r="Q35" s="62">
        <v>17</v>
      </c>
      <c r="R35" s="63">
        <v>18</v>
      </c>
      <c r="S35" s="62">
        <v>19</v>
      </c>
    </row>
    <row r="36" spans="1:19" ht="12" customHeight="1" thickBot="1">
      <c r="A36" s="64" t="s">
        <v>44</v>
      </c>
      <c r="B36" s="65" t="s">
        <v>45</v>
      </c>
      <c r="C36" s="349" t="s">
        <v>227</v>
      </c>
      <c r="D36" s="183">
        <f>SUM(D47,D37,D51)</f>
        <v>2106</v>
      </c>
      <c r="E36" s="183">
        <f>SUM(E47,E37,E51)</f>
        <v>702</v>
      </c>
      <c r="F36" s="183">
        <f>SUM(F47,F37,F51)</f>
        <v>1404</v>
      </c>
      <c r="G36" s="183">
        <f>SUM(G47,G37,G51)</f>
        <v>556</v>
      </c>
      <c r="H36" s="183">
        <f>SUM(H47,H37,H51)</f>
        <v>130</v>
      </c>
      <c r="I36" s="183">
        <f>SUM(I47,I37,I51)</f>
        <v>848</v>
      </c>
      <c r="J36" s="162"/>
      <c r="K36" s="162"/>
      <c r="L36" s="161">
        <f>SUM(L37,L47)</f>
        <v>578</v>
      </c>
      <c r="M36" s="6">
        <f>SUM(M37,M47)</f>
        <v>748</v>
      </c>
      <c r="N36" s="26"/>
      <c r="O36" s="26"/>
      <c r="P36" s="26"/>
      <c r="Q36" s="26"/>
      <c r="R36" s="26"/>
      <c r="S36" s="27"/>
    </row>
    <row r="37" spans="1:19" ht="12" customHeight="1" thickBot="1">
      <c r="A37" s="66" t="s">
        <v>128</v>
      </c>
      <c r="B37" s="67" t="s">
        <v>116</v>
      </c>
      <c r="C37" s="350" t="s">
        <v>228</v>
      </c>
      <c r="D37" s="197">
        <f>SUM(D38:D46)</f>
        <v>1313</v>
      </c>
      <c r="E37" s="197">
        <f>SUM(E38:E46)</f>
        <v>438</v>
      </c>
      <c r="F37" s="197">
        <f>SUM(F38:F46)</f>
        <v>875</v>
      </c>
      <c r="G37" s="197">
        <f>SUM(G38:G46)</f>
        <v>287</v>
      </c>
      <c r="H37" s="197">
        <f>SUM(H38:H46)</f>
        <v>120</v>
      </c>
      <c r="I37" s="197">
        <f>SUM(I38:I46)</f>
        <v>588</v>
      </c>
      <c r="J37" s="198"/>
      <c r="K37" s="198"/>
      <c r="L37" s="6">
        <f>SUM(L38:L46)</f>
        <v>391</v>
      </c>
      <c r="M37" s="7">
        <f>SUM(M38:M46)</f>
        <v>484</v>
      </c>
      <c r="N37" s="26"/>
      <c r="O37" s="26"/>
      <c r="P37" s="26"/>
      <c r="Q37" s="26"/>
      <c r="R37" s="39"/>
      <c r="S37" s="40"/>
    </row>
    <row r="38" spans="1:19" ht="12" customHeight="1">
      <c r="A38" s="335" t="s">
        <v>211</v>
      </c>
      <c r="B38" s="339" t="s">
        <v>17</v>
      </c>
      <c r="C38" s="194" t="s">
        <v>223</v>
      </c>
      <c r="D38" s="107">
        <f>SUM(E38:F38)</f>
        <v>175</v>
      </c>
      <c r="E38" s="353">
        <v>58</v>
      </c>
      <c r="F38" s="1">
        <f>SUM(L38:S38)</f>
        <v>117</v>
      </c>
      <c r="G38" s="1">
        <f>F38-I38</f>
        <v>0</v>
      </c>
      <c r="H38" s="1"/>
      <c r="I38" s="353">
        <v>117</v>
      </c>
      <c r="J38" s="1"/>
      <c r="K38" s="92"/>
      <c r="L38" s="356">
        <v>51</v>
      </c>
      <c r="M38" s="353">
        <v>66</v>
      </c>
      <c r="N38" s="1"/>
      <c r="O38" s="1"/>
      <c r="P38" s="1"/>
      <c r="Q38" s="1"/>
      <c r="R38" s="2"/>
      <c r="S38" s="3"/>
    </row>
    <row r="39" spans="1:19" ht="12" customHeight="1">
      <c r="A39" s="68" t="s">
        <v>122</v>
      </c>
      <c r="B39" s="340" t="s">
        <v>218</v>
      </c>
      <c r="C39" s="195" t="s">
        <v>224</v>
      </c>
      <c r="D39" s="52">
        <f aca="true" t="shared" si="0" ref="D39:D46">SUM(E39:F39)</f>
        <v>175</v>
      </c>
      <c r="E39" s="354">
        <v>58</v>
      </c>
      <c r="F39" s="23">
        <f aca="true" t="shared" si="1" ref="F39:F46">SUM(L39:S39)</f>
        <v>117</v>
      </c>
      <c r="G39" s="23">
        <f aca="true" t="shared" si="2" ref="G39:G46">F39-I39</f>
        <v>35</v>
      </c>
      <c r="H39" s="23"/>
      <c r="I39" s="354">
        <v>82</v>
      </c>
      <c r="J39" s="23"/>
      <c r="K39" s="37"/>
      <c r="L39" s="357">
        <v>51</v>
      </c>
      <c r="M39" s="354">
        <v>66</v>
      </c>
      <c r="N39" s="23"/>
      <c r="O39" s="23"/>
      <c r="P39" s="23"/>
      <c r="Q39" s="23"/>
      <c r="R39" s="4"/>
      <c r="S39" s="5"/>
    </row>
    <row r="40" spans="1:19" ht="12" customHeight="1">
      <c r="A40" s="68" t="s">
        <v>123</v>
      </c>
      <c r="B40" s="341" t="s">
        <v>236</v>
      </c>
      <c r="C40" s="195" t="s">
        <v>225</v>
      </c>
      <c r="D40" s="52">
        <f t="shared" si="0"/>
        <v>176</v>
      </c>
      <c r="E40" s="354">
        <v>59</v>
      </c>
      <c r="F40" s="23">
        <f t="shared" si="1"/>
        <v>117</v>
      </c>
      <c r="G40" s="23">
        <f t="shared" si="2"/>
        <v>0</v>
      </c>
      <c r="H40" s="23">
        <v>80</v>
      </c>
      <c r="I40" s="354">
        <v>117</v>
      </c>
      <c r="J40" s="23"/>
      <c r="K40" s="37"/>
      <c r="L40" s="357">
        <v>51</v>
      </c>
      <c r="M40" s="354">
        <v>66</v>
      </c>
      <c r="N40" s="23"/>
      <c r="O40" s="23"/>
      <c r="P40" s="23"/>
      <c r="Q40" s="23"/>
      <c r="R40" s="4"/>
      <c r="S40" s="5"/>
    </row>
    <row r="41" spans="1:19" ht="12" customHeight="1">
      <c r="A41" s="68" t="s">
        <v>124</v>
      </c>
      <c r="B41" s="342" t="s">
        <v>219</v>
      </c>
      <c r="C41" s="195" t="s">
        <v>86</v>
      </c>
      <c r="D41" s="52">
        <f t="shared" si="0"/>
        <v>105</v>
      </c>
      <c r="E41" s="354">
        <v>35</v>
      </c>
      <c r="F41" s="23">
        <f t="shared" si="1"/>
        <v>70</v>
      </c>
      <c r="G41" s="23">
        <f t="shared" si="2"/>
        <v>35</v>
      </c>
      <c r="H41" s="23"/>
      <c r="I41" s="354">
        <v>35</v>
      </c>
      <c r="J41" s="23"/>
      <c r="K41" s="37"/>
      <c r="L41" s="357">
        <v>34</v>
      </c>
      <c r="M41" s="354">
        <v>36</v>
      </c>
      <c r="N41" s="23"/>
      <c r="O41" s="23"/>
      <c r="P41" s="23"/>
      <c r="Q41" s="23"/>
      <c r="R41" s="4"/>
      <c r="S41" s="5"/>
    </row>
    <row r="42" spans="1:19" ht="12" customHeight="1">
      <c r="A42" s="68" t="s">
        <v>125</v>
      </c>
      <c r="B42" s="341" t="s">
        <v>176</v>
      </c>
      <c r="C42" s="195" t="s">
        <v>86</v>
      </c>
      <c r="D42" s="52">
        <f t="shared" si="0"/>
        <v>59</v>
      </c>
      <c r="E42" s="354">
        <v>20</v>
      </c>
      <c r="F42" s="23">
        <f t="shared" si="1"/>
        <v>39</v>
      </c>
      <c r="G42" s="23">
        <f t="shared" si="2"/>
        <v>29</v>
      </c>
      <c r="H42" s="23"/>
      <c r="I42" s="354">
        <v>10</v>
      </c>
      <c r="J42" s="23"/>
      <c r="K42" s="37"/>
      <c r="L42" s="357">
        <v>0</v>
      </c>
      <c r="M42" s="354">
        <v>39</v>
      </c>
      <c r="N42" s="23"/>
      <c r="O42" s="23"/>
      <c r="P42" s="23"/>
      <c r="Q42" s="23"/>
      <c r="R42" s="4"/>
      <c r="S42" s="5"/>
    </row>
    <row r="43" spans="1:19" ht="12" customHeight="1">
      <c r="A43" s="68" t="s">
        <v>126</v>
      </c>
      <c r="B43" s="341" t="s">
        <v>203</v>
      </c>
      <c r="C43" s="195" t="s">
        <v>226</v>
      </c>
      <c r="D43" s="52">
        <f t="shared" si="0"/>
        <v>59</v>
      </c>
      <c r="E43" s="354">
        <v>20</v>
      </c>
      <c r="F43" s="23">
        <f t="shared" si="1"/>
        <v>39</v>
      </c>
      <c r="G43" s="23">
        <f t="shared" si="2"/>
        <v>31</v>
      </c>
      <c r="H43" s="23"/>
      <c r="I43" s="354">
        <v>8</v>
      </c>
      <c r="J43" s="23"/>
      <c r="K43" s="37"/>
      <c r="L43" s="357">
        <v>39</v>
      </c>
      <c r="M43" s="354">
        <v>0</v>
      </c>
      <c r="N43" s="23"/>
      <c r="O43" s="23"/>
      <c r="P43" s="23"/>
      <c r="Q43" s="23"/>
      <c r="R43" s="4"/>
      <c r="S43" s="5"/>
    </row>
    <row r="44" spans="1:19" ht="12" customHeight="1">
      <c r="A44" s="68" t="s">
        <v>215</v>
      </c>
      <c r="B44" s="341" t="s">
        <v>220</v>
      </c>
      <c r="C44" s="195" t="s">
        <v>86</v>
      </c>
      <c r="D44" s="52">
        <f t="shared" si="0"/>
        <v>155</v>
      </c>
      <c r="E44" s="354">
        <v>52</v>
      </c>
      <c r="F44" s="23">
        <f t="shared" si="1"/>
        <v>103</v>
      </c>
      <c r="G44" s="23">
        <f t="shared" si="2"/>
        <v>12</v>
      </c>
      <c r="H44" s="23"/>
      <c r="I44" s="354">
        <v>91</v>
      </c>
      <c r="J44" s="23"/>
      <c r="K44" s="37"/>
      <c r="L44" s="357">
        <v>46</v>
      </c>
      <c r="M44" s="354">
        <v>57</v>
      </c>
      <c r="N44" s="23"/>
      <c r="O44" s="23"/>
      <c r="P44" s="23"/>
      <c r="Q44" s="23"/>
      <c r="R44" s="4"/>
      <c r="S44" s="5"/>
    </row>
    <row r="45" spans="1:19" ht="12" customHeight="1">
      <c r="A45" s="68" t="s">
        <v>127</v>
      </c>
      <c r="B45" s="341" t="s">
        <v>221</v>
      </c>
      <c r="C45" s="195" t="s">
        <v>86</v>
      </c>
      <c r="D45" s="52">
        <f t="shared" si="0"/>
        <v>234</v>
      </c>
      <c r="E45" s="354">
        <v>78</v>
      </c>
      <c r="F45" s="23">
        <f t="shared" si="1"/>
        <v>156</v>
      </c>
      <c r="G45" s="23">
        <f t="shared" si="2"/>
        <v>78</v>
      </c>
      <c r="H45" s="23">
        <v>40</v>
      </c>
      <c r="I45" s="354">
        <v>78</v>
      </c>
      <c r="J45" s="23"/>
      <c r="K45" s="37"/>
      <c r="L45" s="357">
        <v>68</v>
      </c>
      <c r="M45" s="354">
        <v>88</v>
      </c>
      <c r="N45" s="23"/>
      <c r="O45" s="23"/>
      <c r="P45" s="23"/>
      <c r="Q45" s="23"/>
      <c r="R45" s="4"/>
      <c r="S45" s="5"/>
    </row>
    <row r="46" spans="1:19" ht="12" customHeight="1" thickBot="1">
      <c r="A46" s="336" t="s">
        <v>216</v>
      </c>
      <c r="B46" s="343" t="s">
        <v>222</v>
      </c>
      <c r="C46" s="196" t="s">
        <v>86</v>
      </c>
      <c r="D46" s="202">
        <f t="shared" si="0"/>
        <v>175</v>
      </c>
      <c r="E46" s="355">
        <v>58</v>
      </c>
      <c r="F46" s="189">
        <f t="shared" si="1"/>
        <v>117</v>
      </c>
      <c r="G46" s="189">
        <f t="shared" si="2"/>
        <v>67</v>
      </c>
      <c r="H46" s="189"/>
      <c r="I46" s="355">
        <v>50</v>
      </c>
      <c r="J46" s="189"/>
      <c r="K46" s="93"/>
      <c r="L46" s="358">
        <v>51</v>
      </c>
      <c r="M46" s="355">
        <v>66</v>
      </c>
      <c r="N46" s="189"/>
      <c r="O46" s="189"/>
      <c r="P46" s="189"/>
      <c r="Q46" s="189"/>
      <c r="R46" s="337"/>
      <c r="S46" s="338"/>
    </row>
    <row r="47" spans="1:19" s="70" customFormat="1" ht="12" customHeight="1" thickBot="1">
      <c r="A47" s="381" t="s">
        <v>129</v>
      </c>
      <c r="B47" s="331" t="s">
        <v>130</v>
      </c>
      <c r="C47" s="351" t="s">
        <v>229</v>
      </c>
      <c r="D47" s="159">
        <f>SUM(D48:D50)</f>
        <v>676</v>
      </c>
      <c r="E47" s="159">
        <f>SUM(E48:E50)</f>
        <v>225</v>
      </c>
      <c r="F47" s="159">
        <f>SUM(F48:F50)</f>
        <v>451</v>
      </c>
      <c r="G47" s="159">
        <f>SUM(G48:G50)</f>
        <v>230</v>
      </c>
      <c r="H47" s="159">
        <f>SUM(H48:H50)</f>
        <v>0</v>
      </c>
      <c r="I47" s="159">
        <f>SUM(I48:I50)</f>
        <v>221</v>
      </c>
      <c r="J47" s="199"/>
      <c r="K47" s="201"/>
      <c r="L47" s="159">
        <f>SUM(L48:L50)</f>
        <v>187</v>
      </c>
      <c r="M47" s="332">
        <f>SUM(M48:M50)</f>
        <v>264</v>
      </c>
      <c r="N47" s="332"/>
      <c r="O47" s="332"/>
      <c r="P47" s="332"/>
      <c r="Q47" s="332"/>
      <c r="R47" s="333"/>
      <c r="S47" s="334"/>
    </row>
    <row r="48" spans="1:19" ht="12" customHeight="1">
      <c r="A48" s="223" t="s">
        <v>212</v>
      </c>
      <c r="B48" s="378" t="s">
        <v>174</v>
      </c>
      <c r="C48" s="15" t="s">
        <v>87</v>
      </c>
      <c r="D48" s="71">
        <f>SUM(E48:F48)</f>
        <v>208</v>
      </c>
      <c r="E48" s="353">
        <v>69</v>
      </c>
      <c r="F48" s="133">
        <f aca="true" t="shared" si="3" ref="F48:F99">SUM(L48:S48)</f>
        <v>139</v>
      </c>
      <c r="G48" s="71">
        <f>F48-I48</f>
        <v>65</v>
      </c>
      <c r="H48" s="71"/>
      <c r="I48" s="353">
        <v>74</v>
      </c>
      <c r="J48" s="227"/>
      <c r="K48" s="37"/>
      <c r="L48" s="353">
        <v>51</v>
      </c>
      <c r="M48" s="353">
        <v>88</v>
      </c>
      <c r="N48" s="23"/>
      <c r="O48" s="23"/>
      <c r="P48" s="23"/>
      <c r="Q48" s="23"/>
      <c r="R48" s="4"/>
      <c r="S48" s="5"/>
    </row>
    <row r="49" spans="1:19" ht="12" customHeight="1">
      <c r="A49" s="15" t="s">
        <v>213</v>
      </c>
      <c r="B49" s="379" t="s">
        <v>175</v>
      </c>
      <c r="C49" s="15" t="s">
        <v>86</v>
      </c>
      <c r="D49" s="71">
        <f>SUM(E49:F49)</f>
        <v>234</v>
      </c>
      <c r="E49" s="354">
        <v>78</v>
      </c>
      <c r="F49" s="23">
        <f t="shared" si="3"/>
        <v>156</v>
      </c>
      <c r="G49" s="71">
        <f>F49-I49</f>
        <v>81</v>
      </c>
      <c r="H49" s="9"/>
      <c r="I49" s="354">
        <v>75</v>
      </c>
      <c r="J49" s="226"/>
      <c r="K49" s="73"/>
      <c r="L49" s="354">
        <v>68</v>
      </c>
      <c r="M49" s="354">
        <v>88</v>
      </c>
      <c r="N49" s="28"/>
      <c r="O49" s="28"/>
      <c r="P49" s="28"/>
      <c r="Q49" s="28"/>
      <c r="R49" s="41"/>
      <c r="S49" s="42"/>
    </row>
    <row r="50" spans="1:19" ht="12" customHeight="1" thickBot="1">
      <c r="A50" s="222" t="s">
        <v>214</v>
      </c>
      <c r="B50" s="380" t="s">
        <v>235</v>
      </c>
      <c r="C50" s="72" t="s">
        <v>89</v>
      </c>
      <c r="D50" s="225">
        <f>SUM(E50:F50)</f>
        <v>234</v>
      </c>
      <c r="E50" s="355">
        <v>78</v>
      </c>
      <c r="F50" s="24">
        <f t="shared" si="3"/>
        <v>156</v>
      </c>
      <c r="G50" s="71">
        <f>F50-I50</f>
        <v>84</v>
      </c>
      <c r="H50" s="9"/>
      <c r="I50" s="355">
        <v>72</v>
      </c>
      <c r="J50" s="228"/>
      <c r="K50" s="38"/>
      <c r="L50" s="355">
        <v>68</v>
      </c>
      <c r="M50" s="355">
        <v>88</v>
      </c>
      <c r="N50" s="24"/>
      <c r="O50" s="24"/>
      <c r="P50" s="24"/>
      <c r="Q50" s="24"/>
      <c r="R50" s="43"/>
      <c r="S50" s="44"/>
    </row>
    <row r="51" spans="1:19" ht="12" customHeight="1" thickBot="1">
      <c r="A51" s="382" t="s">
        <v>231</v>
      </c>
      <c r="B51" s="352" t="s">
        <v>232</v>
      </c>
      <c r="C51" s="349" t="s">
        <v>230</v>
      </c>
      <c r="D51" s="386">
        <f>SUM(D52)</f>
        <v>117</v>
      </c>
      <c r="E51" s="386">
        <f>SUM(E52)</f>
        <v>39</v>
      </c>
      <c r="F51" s="386">
        <f>SUM(F52)</f>
        <v>78</v>
      </c>
      <c r="G51" s="386">
        <f>SUM(G52)</f>
        <v>39</v>
      </c>
      <c r="H51" s="386">
        <f>SUM(H52)</f>
        <v>10</v>
      </c>
      <c r="I51" s="386">
        <f>SUM(I52)</f>
        <v>39</v>
      </c>
      <c r="J51" s="344"/>
      <c r="K51" s="387"/>
      <c r="L51" s="383"/>
      <c r="M51" s="344"/>
      <c r="N51" s="344"/>
      <c r="O51" s="344"/>
      <c r="P51" s="344"/>
      <c r="Q51" s="344"/>
      <c r="R51" s="345"/>
      <c r="S51" s="346"/>
    </row>
    <row r="52" spans="1:19" ht="12" customHeight="1" thickBot="1">
      <c r="A52" s="377" t="s">
        <v>233</v>
      </c>
      <c r="B52" s="375" t="s">
        <v>234</v>
      </c>
      <c r="C52" s="134"/>
      <c r="D52" s="348">
        <f>SUM(E52:F52)</f>
        <v>117</v>
      </c>
      <c r="E52" s="26">
        <v>39</v>
      </c>
      <c r="F52" s="26">
        <f>SUM(L52:M52)</f>
        <v>78</v>
      </c>
      <c r="G52" s="26">
        <f>F52-I52</f>
        <v>39</v>
      </c>
      <c r="H52" s="26">
        <v>10</v>
      </c>
      <c r="I52" s="385">
        <v>39</v>
      </c>
      <c r="J52" s="26"/>
      <c r="K52" s="27"/>
      <c r="L52" s="384">
        <v>34</v>
      </c>
      <c r="M52" s="385">
        <v>44</v>
      </c>
      <c r="N52" s="26"/>
      <c r="O52" s="26"/>
      <c r="P52" s="26"/>
      <c r="Q52" s="26"/>
      <c r="R52" s="39"/>
      <c r="S52" s="40"/>
    </row>
    <row r="53" spans="1:19" s="70" customFormat="1" ht="12" customHeight="1" thickBot="1">
      <c r="A53" s="69" t="s">
        <v>12</v>
      </c>
      <c r="B53" s="376" t="s">
        <v>135</v>
      </c>
      <c r="C53" s="203" t="s">
        <v>196</v>
      </c>
      <c r="D53" s="150">
        <f>SUM(D54:D57)</f>
        <v>473</v>
      </c>
      <c r="E53" s="205">
        <f>SUM(E54:E57)</f>
        <v>137</v>
      </c>
      <c r="F53" s="200">
        <f>SUM(F54:F57)</f>
        <v>336</v>
      </c>
      <c r="G53" s="200">
        <f>SUM(G54:G57)</f>
        <v>120</v>
      </c>
      <c r="H53" s="200">
        <f>SUM(H54:H57)</f>
        <v>20</v>
      </c>
      <c r="I53" s="347">
        <f>SUM(I54:I57)</f>
        <v>216</v>
      </c>
      <c r="J53" s="224"/>
      <c r="K53" s="207"/>
      <c r="L53" s="347"/>
      <c r="M53" s="150"/>
      <c r="N53" s="207">
        <f aca="true" t="shared" si="4" ref="N53:S53">SUM(N54:N57)</f>
        <v>96</v>
      </c>
      <c r="O53" s="207">
        <f t="shared" si="4"/>
        <v>76</v>
      </c>
      <c r="P53" s="207">
        <f>SUM(P54:P57)</f>
        <v>42</v>
      </c>
      <c r="Q53" s="207">
        <f t="shared" si="4"/>
        <v>72</v>
      </c>
      <c r="R53" s="207">
        <f t="shared" si="4"/>
        <v>26</v>
      </c>
      <c r="S53" s="207">
        <f t="shared" si="4"/>
        <v>24</v>
      </c>
    </row>
    <row r="54" spans="1:19" ht="12" customHeight="1">
      <c r="A54" s="10" t="s">
        <v>13</v>
      </c>
      <c r="B54" s="76" t="s">
        <v>131</v>
      </c>
      <c r="C54" s="10" t="s">
        <v>86</v>
      </c>
      <c r="D54" s="77">
        <f>SUM(E54:F54)</f>
        <v>70</v>
      </c>
      <c r="E54" s="141">
        <v>20</v>
      </c>
      <c r="F54" s="133">
        <f t="shared" si="3"/>
        <v>50</v>
      </c>
      <c r="G54" s="71">
        <f>F54-I54</f>
        <v>42</v>
      </c>
      <c r="H54" s="71"/>
      <c r="I54" s="77">
        <v>8</v>
      </c>
      <c r="J54" s="229"/>
      <c r="K54" s="12"/>
      <c r="L54" s="13"/>
      <c r="M54" s="14"/>
      <c r="N54" s="11"/>
      <c r="O54" s="11"/>
      <c r="P54" s="11">
        <v>14</v>
      </c>
      <c r="Q54" s="11">
        <v>36</v>
      </c>
      <c r="S54" s="12"/>
    </row>
    <row r="55" spans="1:19" ht="12" customHeight="1">
      <c r="A55" s="15" t="s">
        <v>14</v>
      </c>
      <c r="B55" s="16" t="s">
        <v>132</v>
      </c>
      <c r="C55" s="10" t="s">
        <v>86</v>
      </c>
      <c r="D55" s="77">
        <f>SUM(E55:F55)</f>
        <v>66</v>
      </c>
      <c r="E55" s="91">
        <v>18</v>
      </c>
      <c r="F55" s="23">
        <f t="shared" si="3"/>
        <v>48</v>
      </c>
      <c r="G55" s="71">
        <f>F55-I55</f>
        <v>38</v>
      </c>
      <c r="H55" s="8">
        <v>20</v>
      </c>
      <c r="I55" s="80">
        <v>10</v>
      </c>
      <c r="J55" s="230"/>
      <c r="K55" s="18"/>
      <c r="L55" s="19"/>
      <c r="M55" s="4"/>
      <c r="N55" s="17">
        <v>32</v>
      </c>
      <c r="O55" s="17">
        <v>16</v>
      </c>
      <c r="P55" s="17"/>
      <c r="Q55" s="17"/>
      <c r="R55" s="17"/>
      <c r="S55" s="18"/>
    </row>
    <row r="56" spans="1:19" ht="12" customHeight="1">
      <c r="A56" s="15" t="s">
        <v>15</v>
      </c>
      <c r="B56" s="16" t="s">
        <v>133</v>
      </c>
      <c r="C56" s="15" t="s">
        <v>87</v>
      </c>
      <c r="D56" s="77">
        <f>SUM(E56:F56)</f>
        <v>72</v>
      </c>
      <c r="E56" s="91">
        <v>24</v>
      </c>
      <c r="F56" s="23">
        <f t="shared" si="3"/>
        <v>48</v>
      </c>
      <c r="G56" s="71">
        <f>F56-I56</f>
        <v>40</v>
      </c>
      <c r="H56" s="8"/>
      <c r="I56" s="80">
        <v>8</v>
      </c>
      <c r="J56" s="230"/>
      <c r="K56" s="18"/>
      <c r="L56" s="19"/>
      <c r="M56" s="4"/>
      <c r="N56" s="17">
        <v>32</v>
      </c>
      <c r="O56" s="17">
        <v>16</v>
      </c>
      <c r="P56" s="17"/>
      <c r="Q56" s="17"/>
      <c r="R56" s="17"/>
      <c r="S56" s="18"/>
    </row>
    <row r="57" spans="1:19" ht="12" customHeight="1" thickBot="1">
      <c r="A57" s="15" t="s">
        <v>16</v>
      </c>
      <c r="B57" s="16" t="s">
        <v>134</v>
      </c>
      <c r="C57" s="113" t="s">
        <v>189</v>
      </c>
      <c r="D57" s="77">
        <f>SUM(E57:F57)</f>
        <v>265</v>
      </c>
      <c r="E57" s="91">
        <v>75</v>
      </c>
      <c r="F57" s="23">
        <f t="shared" si="3"/>
        <v>190</v>
      </c>
      <c r="G57" s="71">
        <f>F57-I57</f>
        <v>0</v>
      </c>
      <c r="H57" s="8"/>
      <c r="I57" s="80">
        <v>190</v>
      </c>
      <c r="J57" s="230"/>
      <c r="K57" s="18"/>
      <c r="L57" s="19"/>
      <c r="M57" s="4"/>
      <c r="N57" s="17">
        <v>32</v>
      </c>
      <c r="O57" s="17">
        <v>44</v>
      </c>
      <c r="P57" s="17">
        <v>28</v>
      </c>
      <c r="Q57" s="17">
        <v>36</v>
      </c>
      <c r="R57" s="17">
        <v>26</v>
      </c>
      <c r="S57" s="18">
        <v>24</v>
      </c>
    </row>
    <row r="58" spans="1:19" s="70" customFormat="1" ht="12" customHeight="1" thickBot="1">
      <c r="A58" s="171" t="s">
        <v>18</v>
      </c>
      <c r="B58" s="170" t="s">
        <v>153</v>
      </c>
      <c r="C58" s="171" t="s">
        <v>197</v>
      </c>
      <c r="D58" s="106">
        <f>SUM(D59:D61)</f>
        <v>282</v>
      </c>
      <c r="E58" s="106">
        <f>SUM(E59:E61)</f>
        <v>94</v>
      </c>
      <c r="F58" s="106">
        <f>SUM(F59:F61)</f>
        <v>188</v>
      </c>
      <c r="G58" s="106">
        <f>SUM(G59:G61)</f>
        <v>96</v>
      </c>
      <c r="H58" s="106">
        <f>SUM(H59:H61)</f>
        <v>30</v>
      </c>
      <c r="I58" s="106">
        <f>SUM(I59:I61)</f>
        <v>92</v>
      </c>
      <c r="J58" s="103"/>
      <c r="K58" s="105"/>
      <c r="L58" s="211"/>
      <c r="M58" s="212"/>
      <c r="N58" s="104">
        <f>SUM(N59:N61)</f>
        <v>80</v>
      </c>
      <c r="O58" s="104">
        <f>SUM(O59:O61)</f>
        <v>44</v>
      </c>
      <c r="P58" s="104">
        <f>SUM(P59:P61)</f>
        <v>28</v>
      </c>
      <c r="Q58" s="104">
        <f>SUM(Q59:Q61)</f>
        <v>36</v>
      </c>
      <c r="R58" s="104"/>
      <c r="S58" s="105"/>
    </row>
    <row r="59" spans="1:19" ht="12" customHeight="1">
      <c r="A59" s="124" t="s">
        <v>19</v>
      </c>
      <c r="B59" s="181" t="s">
        <v>21</v>
      </c>
      <c r="C59" s="194" t="s">
        <v>88</v>
      </c>
      <c r="D59" s="361">
        <f>SUM(E59:F59)</f>
        <v>48</v>
      </c>
      <c r="E59" s="32">
        <v>16</v>
      </c>
      <c r="F59" s="1">
        <f t="shared" si="3"/>
        <v>32</v>
      </c>
      <c r="G59" s="1">
        <f>F59-I59</f>
        <v>22</v>
      </c>
      <c r="H59" s="1"/>
      <c r="I59" s="32">
        <v>10</v>
      </c>
      <c r="J59" s="32"/>
      <c r="K59" s="362"/>
      <c r="L59" s="364"/>
      <c r="M59" s="2"/>
      <c r="N59" s="32">
        <v>32</v>
      </c>
      <c r="O59" s="32"/>
      <c r="P59" s="32"/>
      <c r="Q59" s="32"/>
      <c r="R59" s="32"/>
      <c r="S59" s="165"/>
    </row>
    <row r="60" spans="1:19" ht="12" customHeight="1">
      <c r="A60" s="15" t="s">
        <v>20</v>
      </c>
      <c r="B60" s="359" t="s">
        <v>151</v>
      </c>
      <c r="C60" s="195" t="s">
        <v>86</v>
      </c>
      <c r="D60" s="213">
        <f>SUM(E60:F60)</f>
        <v>138</v>
      </c>
      <c r="E60" s="17">
        <v>46</v>
      </c>
      <c r="F60" s="23">
        <f t="shared" si="3"/>
        <v>92</v>
      </c>
      <c r="G60" s="23">
        <f>F60-I60</f>
        <v>42</v>
      </c>
      <c r="H60" s="23">
        <v>10</v>
      </c>
      <c r="I60" s="17">
        <v>50</v>
      </c>
      <c r="J60" s="17"/>
      <c r="K60" s="18"/>
      <c r="L60" s="19"/>
      <c r="M60" s="4"/>
      <c r="N60" s="17">
        <v>48</v>
      </c>
      <c r="O60" s="17">
        <v>44</v>
      </c>
      <c r="P60" s="17"/>
      <c r="Q60" s="17"/>
      <c r="R60" s="17"/>
      <c r="S60" s="18"/>
    </row>
    <row r="61" spans="1:19" ht="24" thickBot="1">
      <c r="A61" s="222" t="s">
        <v>185</v>
      </c>
      <c r="B61" s="360" t="s">
        <v>186</v>
      </c>
      <c r="C61" s="368" t="s">
        <v>86</v>
      </c>
      <c r="D61" s="363">
        <f>SUM(E61:F61)</f>
        <v>96</v>
      </c>
      <c r="E61" s="120">
        <v>32</v>
      </c>
      <c r="F61" s="120">
        <f t="shared" si="3"/>
        <v>64</v>
      </c>
      <c r="G61" s="189">
        <f>F61-I61</f>
        <v>32</v>
      </c>
      <c r="H61" s="120">
        <v>20</v>
      </c>
      <c r="I61" s="120">
        <v>32</v>
      </c>
      <c r="J61" s="120"/>
      <c r="K61" s="121"/>
      <c r="L61" s="119"/>
      <c r="M61" s="120"/>
      <c r="N61" s="120"/>
      <c r="O61" s="120"/>
      <c r="P61" s="120">
        <v>28</v>
      </c>
      <c r="Q61" s="120">
        <v>36</v>
      </c>
      <c r="R61" s="120"/>
      <c r="S61" s="121"/>
    </row>
    <row r="62" spans="1:19" s="70" customFormat="1" ht="12" customHeight="1" thickBot="1">
      <c r="A62" s="203" t="s">
        <v>22</v>
      </c>
      <c r="B62" s="204" t="s">
        <v>24</v>
      </c>
      <c r="C62" s="203" t="s">
        <v>201</v>
      </c>
      <c r="D62" s="150">
        <f>D63+D84</f>
        <v>4843</v>
      </c>
      <c r="E62" s="205">
        <f>E63+E84</f>
        <v>1443</v>
      </c>
      <c r="F62" s="200">
        <f>SUM(F63,F84)</f>
        <v>3400</v>
      </c>
      <c r="G62" s="200">
        <f>SUM(G63,G84)</f>
        <v>1651</v>
      </c>
      <c r="H62" s="200">
        <f>SUM(H63,H84)</f>
        <v>2012</v>
      </c>
      <c r="I62" s="206">
        <f>SUM(I63,I84)</f>
        <v>1173</v>
      </c>
      <c r="J62" s="206">
        <f>SUM(J63,J84)</f>
        <v>576</v>
      </c>
      <c r="K62" s="207"/>
      <c r="L62" s="208"/>
      <c r="M62" s="209"/>
      <c r="N62" s="203">
        <f aca="true" t="shared" si="5" ref="N62:S62">N84+N63</f>
        <v>436</v>
      </c>
      <c r="O62" s="203">
        <f t="shared" si="5"/>
        <v>708</v>
      </c>
      <c r="P62" s="203">
        <f t="shared" si="5"/>
        <v>506</v>
      </c>
      <c r="Q62" s="203">
        <f t="shared" si="5"/>
        <v>756</v>
      </c>
      <c r="R62" s="203">
        <f t="shared" si="5"/>
        <v>550</v>
      </c>
      <c r="S62" s="203">
        <f t="shared" si="5"/>
        <v>444</v>
      </c>
    </row>
    <row r="63" spans="1:19" s="70" customFormat="1" ht="12" customHeight="1" thickBot="1">
      <c r="A63" s="220" t="s">
        <v>23</v>
      </c>
      <c r="B63" s="214" t="s">
        <v>138</v>
      </c>
      <c r="C63" s="69" t="s">
        <v>198</v>
      </c>
      <c r="D63" s="220">
        <f>SUM(D64:D83)</f>
        <v>3034</v>
      </c>
      <c r="E63" s="370">
        <f>SUM(E64:E83)</f>
        <v>1011</v>
      </c>
      <c r="F63" s="197">
        <f>SUM(F64:F83)</f>
        <v>2023</v>
      </c>
      <c r="G63" s="197">
        <f>SUM(G64:G83)</f>
        <v>1104</v>
      </c>
      <c r="H63" s="197">
        <f>SUM(H64:H83)</f>
        <v>1026</v>
      </c>
      <c r="I63" s="371">
        <f>SUM(I64:I83)</f>
        <v>919</v>
      </c>
      <c r="J63" s="371">
        <f>SUM(J64:J83)</f>
        <v>0</v>
      </c>
      <c r="K63" s="372"/>
      <c r="L63" s="48"/>
      <c r="M63" s="160"/>
      <c r="N63" s="78">
        <f aca="true" t="shared" si="6" ref="N63:S63">SUM(N64:N83)</f>
        <v>336</v>
      </c>
      <c r="O63" s="78">
        <f t="shared" si="6"/>
        <v>528</v>
      </c>
      <c r="P63" s="78">
        <f t="shared" si="6"/>
        <v>294</v>
      </c>
      <c r="Q63" s="78">
        <f t="shared" si="6"/>
        <v>342</v>
      </c>
      <c r="R63" s="78">
        <f t="shared" si="6"/>
        <v>250</v>
      </c>
      <c r="S63" s="78">
        <f t="shared" si="6"/>
        <v>273</v>
      </c>
    </row>
    <row r="64" spans="1:19" ht="12">
      <c r="A64" s="74" t="s">
        <v>25</v>
      </c>
      <c r="B64" s="216" t="s">
        <v>32</v>
      </c>
      <c r="C64" s="365" t="s">
        <v>156</v>
      </c>
      <c r="D64" s="361">
        <f aca="true" t="shared" si="7" ref="D64:D83">SUM(E64:F64)</f>
        <v>156</v>
      </c>
      <c r="E64" s="32">
        <v>52</v>
      </c>
      <c r="F64" s="1">
        <f t="shared" si="3"/>
        <v>104</v>
      </c>
      <c r="G64" s="1">
        <f>F64-I64</f>
        <v>94</v>
      </c>
      <c r="H64" s="1">
        <v>45</v>
      </c>
      <c r="I64" s="32">
        <v>10</v>
      </c>
      <c r="J64" s="32"/>
      <c r="K64" s="362"/>
      <c r="L64" s="13"/>
      <c r="M64" s="14"/>
      <c r="N64" s="11">
        <v>32</v>
      </c>
      <c r="O64" s="11">
        <v>44</v>
      </c>
      <c r="P64" s="11">
        <v>28</v>
      </c>
      <c r="Q64" s="11"/>
      <c r="R64" s="11"/>
      <c r="S64" s="12"/>
    </row>
    <row r="65" spans="1:19" ht="12">
      <c r="A65" s="15" t="s">
        <v>26</v>
      </c>
      <c r="B65" s="217" t="s">
        <v>42</v>
      </c>
      <c r="C65" s="230" t="s">
        <v>90</v>
      </c>
      <c r="D65" s="213">
        <f t="shared" si="7"/>
        <v>156</v>
      </c>
      <c r="E65" s="17">
        <v>52</v>
      </c>
      <c r="F65" s="23">
        <f t="shared" si="3"/>
        <v>104</v>
      </c>
      <c r="G65" s="23">
        <f aca="true" t="shared" si="8" ref="G65:G83">F65-I65</f>
        <v>94</v>
      </c>
      <c r="H65" s="23">
        <v>40</v>
      </c>
      <c r="I65" s="17">
        <v>10</v>
      </c>
      <c r="J65" s="17"/>
      <c r="K65" s="18"/>
      <c r="L65" s="19"/>
      <c r="M65" s="4"/>
      <c r="N65" s="17">
        <v>32</v>
      </c>
      <c r="O65" s="17">
        <v>44</v>
      </c>
      <c r="P65" s="17">
        <v>28</v>
      </c>
      <c r="Q65" s="17"/>
      <c r="R65" s="17"/>
      <c r="S65" s="18"/>
    </row>
    <row r="66" spans="1:19" ht="12">
      <c r="A66" s="15" t="s">
        <v>27</v>
      </c>
      <c r="B66" s="217" t="s">
        <v>69</v>
      </c>
      <c r="C66" s="230" t="s">
        <v>87</v>
      </c>
      <c r="D66" s="213">
        <f t="shared" si="7"/>
        <v>114</v>
      </c>
      <c r="E66" s="17">
        <v>38</v>
      </c>
      <c r="F66" s="23">
        <f t="shared" si="3"/>
        <v>76</v>
      </c>
      <c r="G66" s="23">
        <f t="shared" si="8"/>
        <v>66</v>
      </c>
      <c r="H66" s="23">
        <v>40</v>
      </c>
      <c r="I66" s="17">
        <v>10</v>
      </c>
      <c r="J66" s="17"/>
      <c r="K66" s="18"/>
      <c r="L66" s="19"/>
      <c r="M66" s="4"/>
      <c r="N66" s="17">
        <v>32</v>
      </c>
      <c r="O66" s="17">
        <v>44</v>
      </c>
      <c r="P66" s="17"/>
      <c r="Q66" s="17"/>
      <c r="R66" s="17"/>
      <c r="S66" s="18"/>
    </row>
    <row r="67" spans="1:19" ht="12">
      <c r="A67" s="15" t="s">
        <v>28</v>
      </c>
      <c r="B67" s="217" t="s">
        <v>113</v>
      </c>
      <c r="C67" s="230" t="s">
        <v>86</v>
      </c>
      <c r="D67" s="213">
        <f t="shared" si="7"/>
        <v>108</v>
      </c>
      <c r="E67" s="17">
        <v>36</v>
      </c>
      <c r="F67" s="23">
        <f t="shared" si="3"/>
        <v>72</v>
      </c>
      <c r="G67" s="23">
        <f t="shared" si="8"/>
        <v>56</v>
      </c>
      <c r="H67" s="23">
        <v>35</v>
      </c>
      <c r="I67" s="17">
        <v>16</v>
      </c>
      <c r="J67" s="17"/>
      <c r="K67" s="18"/>
      <c r="L67" s="19"/>
      <c r="M67" s="4"/>
      <c r="N67" s="17"/>
      <c r="O67" s="17">
        <v>44</v>
      </c>
      <c r="P67" s="17">
        <v>28</v>
      </c>
      <c r="Q67" s="17"/>
      <c r="R67" s="17"/>
      <c r="S67" s="18"/>
    </row>
    <row r="68" spans="1:20" ht="12">
      <c r="A68" s="15" t="s">
        <v>29</v>
      </c>
      <c r="B68" s="217" t="s">
        <v>114</v>
      </c>
      <c r="C68" s="369" t="s">
        <v>193</v>
      </c>
      <c r="D68" s="213">
        <f t="shared" si="7"/>
        <v>90</v>
      </c>
      <c r="E68" s="17">
        <v>30</v>
      </c>
      <c r="F68" s="23">
        <f t="shared" si="3"/>
        <v>60</v>
      </c>
      <c r="G68" s="23">
        <f t="shared" si="8"/>
        <v>48</v>
      </c>
      <c r="H68" s="23">
        <v>20</v>
      </c>
      <c r="I68" s="17">
        <v>12</v>
      </c>
      <c r="J68" s="17"/>
      <c r="K68" s="18"/>
      <c r="L68" s="19"/>
      <c r="M68" s="4"/>
      <c r="N68" s="17"/>
      <c r="O68" s="17"/>
      <c r="P68" s="17"/>
      <c r="Q68" s="17">
        <v>36</v>
      </c>
      <c r="R68" s="17">
        <v>24</v>
      </c>
      <c r="S68" s="18"/>
      <c r="T68" s="30" t="s">
        <v>110</v>
      </c>
    </row>
    <row r="69" spans="1:19" ht="12">
      <c r="A69" s="15" t="s">
        <v>30</v>
      </c>
      <c r="B69" s="217" t="s">
        <v>137</v>
      </c>
      <c r="C69" s="230" t="s">
        <v>86</v>
      </c>
      <c r="D69" s="213">
        <f t="shared" si="7"/>
        <v>81</v>
      </c>
      <c r="E69" s="17">
        <v>27</v>
      </c>
      <c r="F69" s="23">
        <f t="shared" si="3"/>
        <v>54</v>
      </c>
      <c r="G69" s="23">
        <f t="shared" si="8"/>
        <v>36</v>
      </c>
      <c r="H69" s="23">
        <v>18</v>
      </c>
      <c r="I69" s="17">
        <v>18</v>
      </c>
      <c r="J69" s="17"/>
      <c r="K69" s="18"/>
      <c r="L69" s="19"/>
      <c r="M69" s="4"/>
      <c r="N69" s="17"/>
      <c r="O69" s="17"/>
      <c r="P69" s="17"/>
      <c r="Q69" s="17"/>
      <c r="R69" s="17">
        <v>24</v>
      </c>
      <c r="S69" s="18">
        <v>30</v>
      </c>
    </row>
    <row r="70" spans="1:19" ht="12">
      <c r="A70" s="15" t="s">
        <v>31</v>
      </c>
      <c r="B70" s="217" t="s">
        <v>70</v>
      </c>
      <c r="C70" s="369" t="s">
        <v>88</v>
      </c>
      <c r="D70" s="213">
        <f t="shared" si="7"/>
        <v>66</v>
      </c>
      <c r="E70" s="17">
        <v>22</v>
      </c>
      <c r="F70" s="23">
        <f t="shared" si="3"/>
        <v>44</v>
      </c>
      <c r="G70" s="23">
        <f t="shared" si="8"/>
        <v>32</v>
      </c>
      <c r="H70" s="23">
        <v>16</v>
      </c>
      <c r="I70" s="17">
        <v>12</v>
      </c>
      <c r="J70" s="17"/>
      <c r="K70" s="18"/>
      <c r="L70" s="19"/>
      <c r="M70" s="4"/>
      <c r="N70" s="17"/>
      <c r="O70" s="17">
        <v>44</v>
      </c>
      <c r="P70" s="17"/>
      <c r="Q70" s="17"/>
      <c r="R70" s="17"/>
      <c r="S70" s="18"/>
    </row>
    <row r="71" spans="1:19" ht="24">
      <c r="A71" s="15" t="s">
        <v>136</v>
      </c>
      <c r="B71" s="217" t="s">
        <v>154</v>
      </c>
      <c r="C71" s="230"/>
      <c r="D71" s="213"/>
      <c r="E71" s="17"/>
      <c r="F71" s="17"/>
      <c r="G71" s="23"/>
      <c r="H71" s="17"/>
      <c r="I71" s="17"/>
      <c r="J71" s="17"/>
      <c r="K71" s="18"/>
      <c r="L71" s="19"/>
      <c r="M71" s="4"/>
      <c r="N71" s="17"/>
      <c r="O71" s="17"/>
      <c r="P71" s="17"/>
      <c r="Q71" s="17"/>
      <c r="R71" s="17"/>
      <c r="S71" s="18"/>
    </row>
    <row r="72" spans="1:19" ht="12">
      <c r="A72" s="221" t="s">
        <v>71</v>
      </c>
      <c r="B72" s="218" t="s">
        <v>117</v>
      </c>
      <c r="C72" s="369" t="s">
        <v>165</v>
      </c>
      <c r="D72" s="213">
        <f aca="true" t="shared" si="9" ref="D72:D77">SUM(E72:F72)</f>
        <v>361</v>
      </c>
      <c r="E72" s="17">
        <v>120</v>
      </c>
      <c r="F72" s="17">
        <f aca="true" t="shared" si="10" ref="F72:F77">SUM(N72:S72)</f>
        <v>241</v>
      </c>
      <c r="G72" s="23">
        <f t="shared" si="8"/>
        <v>82</v>
      </c>
      <c r="H72" s="17">
        <v>160</v>
      </c>
      <c r="I72" s="17">
        <v>159</v>
      </c>
      <c r="J72" s="17"/>
      <c r="K72" s="18"/>
      <c r="L72" s="19"/>
      <c r="M72" s="4"/>
      <c r="N72" s="17">
        <v>32</v>
      </c>
      <c r="O72" s="17">
        <v>44</v>
      </c>
      <c r="P72" s="17">
        <v>42</v>
      </c>
      <c r="Q72" s="17">
        <v>54</v>
      </c>
      <c r="R72" s="17">
        <v>36</v>
      </c>
      <c r="S72" s="18">
        <v>33</v>
      </c>
    </row>
    <row r="73" spans="1:19" ht="12">
      <c r="A73" s="221" t="s">
        <v>72</v>
      </c>
      <c r="B73" s="218" t="s">
        <v>178</v>
      </c>
      <c r="C73" s="369" t="s">
        <v>195</v>
      </c>
      <c r="D73" s="213">
        <f t="shared" si="9"/>
        <v>357</v>
      </c>
      <c r="E73" s="17">
        <v>119</v>
      </c>
      <c r="F73" s="17">
        <f t="shared" si="10"/>
        <v>238</v>
      </c>
      <c r="G73" s="23">
        <f t="shared" si="8"/>
        <v>81</v>
      </c>
      <c r="H73" s="17">
        <v>160</v>
      </c>
      <c r="I73" s="17">
        <v>157</v>
      </c>
      <c r="J73" s="17"/>
      <c r="K73" s="18"/>
      <c r="L73" s="19"/>
      <c r="M73" s="4"/>
      <c r="N73" s="17">
        <v>32</v>
      </c>
      <c r="O73" s="17">
        <v>44</v>
      </c>
      <c r="P73" s="17">
        <v>42</v>
      </c>
      <c r="Q73" s="17">
        <v>54</v>
      </c>
      <c r="R73" s="17">
        <v>33</v>
      </c>
      <c r="S73" s="18">
        <v>33</v>
      </c>
    </row>
    <row r="74" spans="1:19" ht="12">
      <c r="A74" s="221" t="s">
        <v>73</v>
      </c>
      <c r="B74" s="218" t="s">
        <v>77</v>
      </c>
      <c r="C74" s="369" t="s">
        <v>190</v>
      </c>
      <c r="D74" s="213">
        <f t="shared" si="9"/>
        <v>360</v>
      </c>
      <c r="E74" s="17">
        <v>120</v>
      </c>
      <c r="F74" s="17">
        <f t="shared" si="10"/>
        <v>240</v>
      </c>
      <c r="G74" s="23">
        <f t="shared" si="8"/>
        <v>80</v>
      </c>
      <c r="H74" s="17">
        <v>160</v>
      </c>
      <c r="I74" s="17">
        <v>160</v>
      </c>
      <c r="J74" s="17"/>
      <c r="K74" s="18"/>
      <c r="L74" s="19"/>
      <c r="M74" s="4"/>
      <c r="N74" s="17">
        <v>32</v>
      </c>
      <c r="O74" s="17">
        <v>44</v>
      </c>
      <c r="P74" s="17">
        <v>42</v>
      </c>
      <c r="Q74" s="17">
        <v>54</v>
      </c>
      <c r="R74" s="17">
        <v>24</v>
      </c>
      <c r="S74" s="18">
        <v>44</v>
      </c>
    </row>
    <row r="75" spans="1:19" ht="12">
      <c r="A75" s="221" t="s">
        <v>74</v>
      </c>
      <c r="B75" s="218" t="s">
        <v>78</v>
      </c>
      <c r="C75" s="369" t="s">
        <v>202</v>
      </c>
      <c r="D75" s="213">
        <f t="shared" si="9"/>
        <v>360</v>
      </c>
      <c r="E75" s="17">
        <v>120</v>
      </c>
      <c r="F75" s="17">
        <f t="shared" si="10"/>
        <v>240</v>
      </c>
      <c r="G75" s="23">
        <f t="shared" si="8"/>
        <v>80</v>
      </c>
      <c r="H75" s="17">
        <v>160</v>
      </c>
      <c r="I75" s="17">
        <v>160</v>
      </c>
      <c r="J75" s="17"/>
      <c r="K75" s="18"/>
      <c r="L75" s="19"/>
      <c r="M75" s="4"/>
      <c r="N75" s="17">
        <v>32</v>
      </c>
      <c r="O75" s="17">
        <v>44</v>
      </c>
      <c r="P75" s="17">
        <v>42</v>
      </c>
      <c r="Q75" s="17">
        <v>54</v>
      </c>
      <c r="R75" s="17">
        <v>24</v>
      </c>
      <c r="S75" s="18">
        <v>44</v>
      </c>
    </row>
    <row r="76" spans="1:19" ht="12">
      <c r="A76" s="221" t="s">
        <v>75</v>
      </c>
      <c r="B76" s="218" t="s">
        <v>158</v>
      </c>
      <c r="C76" s="230" t="s">
        <v>86</v>
      </c>
      <c r="D76" s="213">
        <f t="shared" si="9"/>
        <v>114</v>
      </c>
      <c r="E76" s="17">
        <v>38</v>
      </c>
      <c r="F76" s="17">
        <f t="shared" si="10"/>
        <v>76</v>
      </c>
      <c r="G76" s="23">
        <f t="shared" si="8"/>
        <v>10</v>
      </c>
      <c r="H76" s="17">
        <v>38</v>
      </c>
      <c r="I76" s="17">
        <v>66</v>
      </c>
      <c r="J76" s="17"/>
      <c r="K76" s="18"/>
      <c r="L76" s="19"/>
      <c r="M76" s="4"/>
      <c r="N76" s="17">
        <v>32</v>
      </c>
      <c r="O76" s="17">
        <v>44</v>
      </c>
      <c r="P76" s="17"/>
      <c r="Q76" s="17"/>
      <c r="R76" s="17"/>
      <c r="S76" s="18"/>
    </row>
    <row r="77" spans="1:19" ht="12">
      <c r="A77" s="221" t="s">
        <v>76</v>
      </c>
      <c r="B77" s="218" t="s">
        <v>79</v>
      </c>
      <c r="C77" s="230" t="s">
        <v>86</v>
      </c>
      <c r="D77" s="213">
        <f t="shared" si="9"/>
        <v>114</v>
      </c>
      <c r="E77" s="17">
        <v>38</v>
      </c>
      <c r="F77" s="17">
        <f t="shared" si="10"/>
        <v>76</v>
      </c>
      <c r="G77" s="23">
        <f t="shared" si="8"/>
        <v>64</v>
      </c>
      <c r="H77" s="17">
        <v>38</v>
      </c>
      <c r="I77" s="17">
        <v>12</v>
      </c>
      <c r="J77" s="17"/>
      <c r="K77" s="18"/>
      <c r="L77" s="19"/>
      <c r="M77" s="4"/>
      <c r="N77" s="17">
        <v>32</v>
      </c>
      <c r="O77" s="17">
        <v>44</v>
      </c>
      <c r="P77" s="17"/>
      <c r="Q77" s="17"/>
      <c r="R77" s="17"/>
      <c r="S77" s="18"/>
    </row>
    <row r="78" spans="1:19" ht="12">
      <c r="A78" s="15" t="s">
        <v>43</v>
      </c>
      <c r="B78" s="217" t="s">
        <v>47</v>
      </c>
      <c r="C78" s="230" t="s">
        <v>87</v>
      </c>
      <c r="D78" s="213">
        <f t="shared" si="7"/>
        <v>90</v>
      </c>
      <c r="E78" s="17">
        <v>30</v>
      </c>
      <c r="F78" s="23">
        <f t="shared" si="3"/>
        <v>60</v>
      </c>
      <c r="G78" s="23">
        <f t="shared" si="8"/>
        <v>52</v>
      </c>
      <c r="H78" s="23">
        <v>10</v>
      </c>
      <c r="I78" s="17">
        <v>8</v>
      </c>
      <c r="J78" s="17"/>
      <c r="K78" s="18"/>
      <c r="L78" s="19"/>
      <c r="M78" s="4"/>
      <c r="N78" s="17"/>
      <c r="O78" s="17"/>
      <c r="P78" s="17"/>
      <c r="Q78" s="17">
        <v>36</v>
      </c>
      <c r="R78" s="17">
        <v>24</v>
      </c>
      <c r="S78" s="18"/>
    </row>
    <row r="79" spans="1:19" ht="12">
      <c r="A79" s="15" t="s">
        <v>48</v>
      </c>
      <c r="B79" s="217" t="s">
        <v>81</v>
      </c>
      <c r="C79" s="230" t="s">
        <v>91</v>
      </c>
      <c r="D79" s="213">
        <f t="shared" si="7"/>
        <v>81</v>
      </c>
      <c r="E79" s="17">
        <v>27</v>
      </c>
      <c r="F79" s="23">
        <f t="shared" si="3"/>
        <v>54</v>
      </c>
      <c r="G79" s="23">
        <f t="shared" si="8"/>
        <v>46</v>
      </c>
      <c r="H79" s="23">
        <v>34</v>
      </c>
      <c r="I79" s="17">
        <v>8</v>
      </c>
      <c r="J79" s="17"/>
      <c r="K79" s="18"/>
      <c r="L79" s="19"/>
      <c r="M79" s="4"/>
      <c r="N79" s="17">
        <v>32</v>
      </c>
      <c r="O79" s="17">
        <v>22</v>
      </c>
      <c r="P79" s="17"/>
      <c r="Q79" s="17"/>
      <c r="R79" s="17"/>
      <c r="S79" s="18"/>
    </row>
    <row r="80" spans="1:19" ht="12">
      <c r="A80" s="15" t="s">
        <v>80</v>
      </c>
      <c r="B80" s="217" t="s">
        <v>33</v>
      </c>
      <c r="C80" s="230" t="s">
        <v>92</v>
      </c>
      <c r="D80" s="213">
        <f t="shared" si="7"/>
        <v>102</v>
      </c>
      <c r="E80" s="17">
        <v>34</v>
      </c>
      <c r="F80" s="23">
        <f t="shared" si="3"/>
        <v>68</v>
      </c>
      <c r="G80" s="23">
        <f t="shared" si="8"/>
        <v>38</v>
      </c>
      <c r="H80" s="23"/>
      <c r="I80" s="17">
        <v>30</v>
      </c>
      <c r="J80" s="17"/>
      <c r="K80" s="18"/>
      <c r="L80" s="19"/>
      <c r="M80" s="4"/>
      <c r="N80" s="17"/>
      <c r="O80" s="17"/>
      <c r="P80" s="17">
        <v>14</v>
      </c>
      <c r="Q80" s="17">
        <v>18</v>
      </c>
      <c r="R80" s="17">
        <v>13</v>
      </c>
      <c r="S80" s="18">
        <v>23</v>
      </c>
    </row>
    <row r="81" spans="1:19" ht="12">
      <c r="A81" s="15" t="s">
        <v>180</v>
      </c>
      <c r="B81" s="217" t="s">
        <v>184</v>
      </c>
      <c r="C81" s="230" t="s">
        <v>92</v>
      </c>
      <c r="D81" s="213">
        <f t="shared" si="7"/>
        <v>198</v>
      </c>
      <c r="E81" s="17">
        <v>66</v>
      </c>
      <c r="F81" s="23">
        <f t="shared" si="3"/>
        <v>132</v>
      </c>
      <c r="G81" s="23">
        <f t="shared" si="8"/>
        <v>88</v>
      </c>
      <c r="H81" s="23">
        <v>40</v>
      </c>
      <c r="I81" s="17">
        <v>44</v>
      </c>
      <c r="J81" s="17"/>
      <c r="K81" s="18"/>
      <c r="L81" s="19"/>
      <c r="M81" s="4"/>
      <c r="N81" s="17"/>
      <c r="O81" s="17"/>
      <c r="P81" s="17">
        <v>28</v>
      </c>
      <c r="Q81" s="17">
        <v>36</v>
      </c>
      <c r="R81" s="17">
        <v>24</v>
      </c>
      <c r="S81" s="17">
        <v>44</v>
      </c>
    </row>
    <row r="82" spans="1:19" ht="12">
      <c r="A82" s="15" t="s">
        <v>183</v>
      </c>
      <c r="B82" s="217" t="s">
        <v>188</v>
      </c>
      <c r="C82" s="229" t="s">
        <v>86</v>
      </c>
      <c r="D82" s="213">
        <f t="shared" si="7"/>
        <v>69</v>
      </c>
      <c r="E82" s="17">
        <v>23</v>
      </c>
      <c r="F82" s="23">
        <f t="shared" si="3"/>
        <v>46</v>
      </c>
      <c r="G82" s="23">
        <f t="shared" si="8"/>
        <v>38</v>
      </c>
      <c r="H82" s="23">
        <v>6</v>
      </c>
      <c r="I82" s="17">
        <v>8</v>
      </c>
      <c r="J82" s="17"/>
      <c r="K82" s="18"/>
      <c r="L82" s="19"/>
      <c r="M82" s="4"/>
      <c r="N82" s="17"/>
      <c r="O82" s="17"/>
      <c r="P82" s="17"/>
      <c r="Q82" s="17"/>
      <c r="R82" s="17">
        <v>24</v>
      </c>
      <c r="S82" s="17">
        <v>22</v>
      </c>
    </row>
    <row r="83" spans="1:19" ht="12" thickBot="1">
      <c r="A83" s="222" t="s">
        <v>187</v>
      </c>
      <c r="B83" s="219" t="s">
        <v>181</v>
      </c>
      <c r="C83" s="229" t="s">
        <v>86</v>
      </c>
      <c r="D83" s="210">
        <f t="shared" si="7"/>
        <v>57</v>
      </c>
      <c r="E83" s="366">
        <v>19</v>
      </c>
      <c r="F83" s="189">
        <f t="shared" si="3"/>
        <v>38</v>
      </c>
      <c r="G83" s="189">
        <f t="shared" si="8"/>
        <v>19</v>
      </c>
      <c r="H83" s="189">
        <v>6</v>
      </c>
      <c r="I83" s="366">
        <v>19</v>
      </c>
      <c r="J83" s="366"/>
      <c r="K83" s="367"/>
      <c r="L83" s="49"/>
      <c r="M83" s="41"/>
      <c r="N83" s="31">
        <v>16</v>
      </c>
      <c r="O83" s="31">
        <v>22</v>
      </c>
      <c r="P83" s="31"/>
      <c r="Q83" s="31"/>
      <c r="R83" s="31"/>
      <c r="S83" s="46"/>
    </row>
    <row r="84" spans="1:19" ht="24" customHeight="1" thickBot="1">
      <c r="A84" s="66" t="s">
        <v>34</v>
      </c>
      <c r="B84" s="204" t="s">
        <v>35</v>
      </c>
      <c r="C84" s="69" t="s">
        <v>200</v>
      </c>
      <c r="D84" s="373">
        <f>SUM(D85,D89,D93,D96)</f>
        <v>1809</v>
      </c>
      <c r="E84" s="231">
        <f>SUM(E85,E89,E93,E96)</f>
        <v>432</v>
      </c>
      <c r="F84" s="203">
        <f>F85+F89+F93+F96</f>
        <v>1377</v>
      </c>
      <c r="G84" s="203">
        <f>G85+G89+G93+G96</f>
        <v>547</v>
      </c>
      <c r="H84" s="203">
        <f>H85+H89+H93+H96</f>
        <v>986</v>
      </c>
      <c r="I84" s="206">
        <f>SUM(I85,I89,I93,I96)</f>
        <v>254</v>
      </c>
      <c r="J84" s="206">
        <f>SUM(J85,J89,J93,J96)</f>
        <v>576</v>
      </c>
      <c r="K84" s="207">
        <v>40</v>
      </c>
      <c r="L84" s="168"/>
      <c r="M84" s="39"/>
      <c r="N84" s="29">
        <f>SUM(N85,N93,N96,N89)</f>
        <v>100</v>
      </c>
      <c r="O84" s="29">
        <f>SUM(O85,O89,O93,O96)</f>
        <v>180</v>
      </c>
      <c r="P84" s="29">
        <f>SUM(P85,P89,P93,P96)</f>
        <v>212</v>
      </c>
      <c r="Q84" s="29">
        <f>SUM(Q85,Q89,Q93,Q96)</f>
        <v>414</v>
      </c>
      <c r="R84" s="29">
        <f>SUM(R85,R89,R93,R96)</f>
        <v>300</v>
      </c>
      <c r="S84" s="29">
        <f>SUM(S85,S89,S93,S96)</f>
        <v>171</v>
      </c>
    </row>
    <row r="85" spans="1:19" ht="23.25" thickBot="1">
      <c r="A85" s="79" t="s">
        <v>36</v>
      </c>
      <c r="B85" s="75" t="s">
        <v>139</v>
      </c>
      <c r="C85" s="69" t="s">
        <v>85</v>
      </c>
      <c r="D85" s="134">
        <f>SUM(D86:D88)</f>
        <v>725</v>
      </c>
      <c r="E85" s="142">
        <f>SUM(E86:E88)</f>
        <v>179</v>
      </c>
      <c r="F85" s="69">
        <f>SUM(F86:F88)</f>
        <v>546</v>
      </c>
      <c r="G85" s="69">
        <f>SUM(G86:G88)</f>
        <v>196</v>
      </c>
      <c r="H85" s="69">
        <f>SUM(H86:H88)</f>
        <v>516</v>
      </c>
      <c r="I85" s="20">
        <f>SUM(I86)</f>
        <v>98</v>
      </c>
      <c r="J85" s="20">
        <f>SUM(J86:J88)</f>
        <v>252</v>
      </c>
      <c r="K85" s="45">
        <v>14</v>
      </c>
      <c r="L85" s="168"/>
      <c r="M85" s="39"/>
      <c r="N85" s="29">
        <f>SUM(N86:N88)</f>
        <v>100</v>
      </c>
      <c r="O85" s="29">
        <f>SUM(O86:O88)</f>
        <v>80</v>
      </c>
      <c r="P85" s="29">
        <f>SUM(P86:P88)</f>
        <v>42</v>
      </c>
      <c r="Q85" s="29">
        <f>SUM(Q86:Q88)</f>
        <v>144</v>
      </c>
      <c r="R85" s="29">
        <f>SUM(R86:R88)</f>
        <v>180</v>
      </c>
      <c r="S85" s="45"/>
    </row>
    <row r="86" spans="1:19" ht="11.25" customHeight="1">
      <c r="A86" s="33" t="s">
        <v>37</v>
      </c>
      <c r="B86" s="76" t="s">
        <v>82</v>
      </c>
      <c r="C86" s="114" t="s">
        <v>191</v>
      </c>
      <c r="D86" s="77">
        <f>E86+F86</f>
        <v>473</v>
      </c>
      <c r="E86" s="141">
        <v>179</v>
      </c>
      <c r="F86" s="133">
        <f t="shared" si="3"/>
        <v>294</v>
      </c>
      <c r="G86" s="71">
        <f>F86-I86</f>
        <v>196</v>
      </c>
      <c r="H86" s="71">
        <v>264</v>
      </c>
      <c r="I86" s="77">
        <v>98</v>
      </c>
      <c r="J86" s="229"/>
      <c r="K86" s="12"/>
      <c r="L86" s="13"/>
      <c r="M86" s="14"/>
      <c r="N86" s="11">
        <v>64</v>
      </c>
      <c r="O86" s="11">
        <v>44</v>
      </c>
      <c r="P86" s="11">
        <v>42</v>
      </c>
      <c r="Q86" s="47">
        <v>72</v>
      </c>
      <c r="R86" s="11">
        <v>72</v>
      </c>
      <c r="S86" s="12" t="s">
        <v>110</v>
      </c>
    </row>
    <row r="87" spans="1:19" ht="12">
      <c r="A87" s="33" t="s">
        <v>150</v>
      </c>
      <c r="B87" s="16" t="s">
        <v>115</v>
      </c>
      <c r="C87" s="15" t="s">
        <v>155</v>
      </c>
      <c r="D87" s="77">
        <v>72</v>
      </c>
      <c r="E87" s="91">
        <v>0</v>
      </c>
      <c r="F87" s="23">
        <f t="shared" si="3"/>
        <v>72</v>
      </c>
      <c r="G87" s="8">
        <v>0</v>
      </c>
      <c r="H87" s="8">
        <v>72</v>
      </c>
      <c r="I87" s="80">
        <v>0</v>
      </c>
      <c r="J87" s="230">
        <v>72</v>
      </c>
      <c r="K87" s="18"/>
      <c r="L87" s="19"/>
      <c r="M87" s="4"/>
      <c r="N87" s="17">
        <v>36</v>
      </c>
      <c r="O87" s="17">
        <v>36</v>
      </c>
      <c r="P87" s="17"/>
      <c r="Q87" s="17"/>
      <c r="R87" s="17"/>
      <c r="S87" s="18"/>
    </row>
    <row r="88" spans="1:19" ht="13.5" customHeight="1" thickBot="1">
      <c r="A88" s="34" t="s">
        <v>54</v>
      </c>
      <c r="B88" s="16" t="s">
        <v>55</v>
      </c>
      <c r="C88" s="15" t="s">
        <v>192</v>
      </c>
      <c r="D88" s="80">
        <v>180</v>
      </c>
      <c r="E88" s="91">
        <v>0</v>
      </c>
      <c r="F88" s="24">
        <f t="shared" si="3"/>
        <v>180</v>
      </c>
      <c r="G88" s="9">
        <v>0</v>
      </c>
      <c r="H88" s="9">
        <v>180</v>
      </c>
      <c r="I88" s="80">
        <v>0</v>
      </c>
      <c r="J88" s="230">
        <v>180</v>
      </c>
      <c r="K88" s="18"/>
      <c r="L88" s="19"/>
      <c r="M88" s="4"/>
      <c r="N88" s="17"/>
      <c r="O88" s="17"/>
      <c r="P88" s="17"/>
      <c r="Q88" s="17">
        <v>72</v>
      </c>
      <c r="R88" s="17">
        <v>108</v>
      </c>
      <c r="S88" s="18"/>
    </row>
    <row r="89" spans="1:19" ht="23.25" thickBot="1">
      <c r="A89" s="79" t="s">
        <v>38</v>
      </c>
      <c r="B89" s="75" t="s">
        <v>111</v>
      </c>
      <c r="C89" s="69" t="s">
        <v>85</v>
      </c>
      <c r="D89" s="69">
        <f>SUM(D90:D92)</f>
        <v>492</v>
      </c>
      <c r="E89" s="142">
        <f>SUM(E90:E92)</f>
        <v>92</v>
      </c>
      <c r="F89" s="69">
        <f>SUM(F90:F92)</f>
        <v>400</v>
      </c>
      <c r="G89" s="69">
        <f>SUM(G90:G92)</f>
        <v>123</v>
      </c>
      <c r="H89" s="69">
        <f>SUM(H90:H92)</f>
        <v>358</v>
      </c>
      <c r="I89" s="69">
        <f>SUM(I90:I92)</f>
        <v>61</v>
      </c>
      <c r="J89" s="69">
        <f>SUM(J90:J92)</f>
        <v>216</v>
      </c>
      <c r="K89" s="45">
        <v>12</v>
      </c>
      <c r="L89" s="50"/>
      <c r="M89" s="39"/>
      <c r="N89" s="45"/>
      <c r="O89" s="45">
        <f>SUM(O90:O92)</f>
        <v>56</v>
      </c>
      <c r="P89" s="45">
        <f>SUM(P90:P92)</f>
        <v>128</v>
      </c>
      <c r="Q89" s="45">
        <f>SUM(Q90:Q92)</f>
        <v>216</v>
      </c>
      <c r="R89" s="45"/>
      <c r="S89" s="45"/>
    </row>
    <row r="90" spans="1:19" ht="30.75" customHeight="1">
      <c r="A90" s="33" t="s">
        <v>39</v>
      </c>
      <c r="B90" s="76" t="s">
        <v>148</v>
      </c>
      <c r="C90" s="114" t="s">
        <v>179</v>
      </c>
      <c r="D90" s="115">
        <f>SUM(E90:F90)</f>
        <v>276</v>
      </c>
      <c r="E90" s="143">
        <v>92</v>
      </c>
      <c r="F90" s="11">
        <f t="shared" si="3"/>
        <v>184</v>
      </c>
      <c r="G90" s="77">
        <f>F90-I90</f>
        <v>123</v>
      </c>
      <c r="H90" s="77">
        <v>142</v>
      </c>
      <c r="I90" s="115">
        <v>61</v>
      </c>
      <c r="J90" s="232"/>
      <c r="K90" s="116"/>
      <c r="L90" s="163"/>
      <c r="M90" s="164"/>
      <c r="N90" s="109" t="s">
        <v>110</v>
      </c>
      <c r="O90" s="109">
        <v>56</v>
      </c>
      <c r="P90" s="109">
        <v>56</v>
      </c>
      <c r="Q90" s="109">
        <v>72</v>
      </c>
      <c r="R90" s="109" t="s">
        <v>110</v>
      </c>
      <c r="S90" s="165"/>
    </row>
    <row r="91" spans="1:19" ht="12">
      <c r="A91" s="34" t="s">
        <v>93</v>
      </c>
      <c r="B91" s="16" t="s">
        <v>115</v>
      </c>
      <c r="C91" s="117" t="s">
        <v>162</v>
      </c>
      <c r="D91" s="118">
        <v>36</v>
      </c>
      <c r="E91" s="143">
        <v>0</v>
      </c>
      <c r="F91" s="23">
        <f t="shared" si="3"/>
        <v>36</v>
      </c>
      <c r="G91" s="8">
        <v>0</v>
      </c>
      <c r="H91" s="8">
        <v>36</v>
      </c>
      <c r="I91" s="118">
        <v>0</v>
      </c>
      <c r="J91" s="233">
        <v>36</v>
      </c>
      <c r="K91" s="112"/>
      <c r="L91" s="166"/>
      <c r="M91" s="111"/>
      <c r="N91" s="98"/>
      <c r="O91" s="98" t="s">
        <v>110</v>
      </c>
      <c r="P91" s="98"/>
      <c r="Q91" s="98">
        <v>36</v>
      </c>
      <c r="R91" s="98"/>
      <c r="S91" s="112"/>
    </row>
    <row r="92" spans="1:19" ht="17.25" customHeight="1" thickBot="1">
      <c r="A92" s="35" t="s">
        <v>56</v>
      </c>
      <c r="B92" s="36" t="s">
        <v>55</v>
      </c>
      <c r="C92" s="177" t="s">
        <v>167</v>
      </c>
      <c r="D92" s="119">
        <v>180</v>
      </c>
      <c r="E92" s="143">
        <v>0</v>
      </c>
      <c r="F92" s="24">
        <f t="shared" si="3"/>
        <v>180</v>
      </c>
      <c r="G92" s="9">
        <v>0</v>
      </c>
      <c r="H92" s="9">
        <v>180</v>
      </c>
      <c r="I92" s="119">
        <v>0</v>
      </c>
      <c r="J92" s="234">
        <v>180</v>
      </c>
      <c r="K92" s="121"/>
      <c r="L92" s="167"/>
      <c r="M92" s="122"/>
      <c r="N92" s="120"/>
      <c r="O92" s="120" t="s">
        <v>110</v>
      </c>
      <c r="P92" s="120">
        <v>72</v>
      </c>
      <c r="Q92" s="123">
        <v>108</v>
      </c>
      <c r="R92" s="120"/>
      <c r="S92" s="121"/>
    </row>
    <row r="93" spans="1:19" ht="12" thickBot="1">
      <c r="A93" s="175" t="s">
        <v>40</v>
      </c>
      <c r="B93" s="170" t="s">
        <v>140</v>
      </c>
      <c r="C93" s="171" t="s">
        <v>85</v>
      </c>
      <c r="D93" s="171">
        <f>SUM(D94:D95)</f>
        <v>417</v>
      </c>
      <c r="E93" s="171">
        <f>SUM(E94:E95)</f>
        <v>127</v>
      </c>
      <c r="F93" s="171">
        <f>SUM(F94:F95)</f>
        <v>290</v>
      </c>
      <c r="G93" s="171">
        <f>SUM(G94:G95)</f>
        <v>169</v>
      </c>
      <c r="H93" s="171">
        <f>SUM(H94:H95)</f>
        <v>36</v>
      </c>
      <c r="I93" s="171">
        <f>SUM(I94:I95)</f>
        <v>85</v>
      </c>
      <c r="J93" s="171">
        <f>SUM(J94:J95)</f>
        <v>36</v>
      </c>
      <c r="K93" s="105">
        <v>14</v>
      </c>
      <c r="L93" s="172"/>
      <c r="M93" s="173"/>
      <c r="N93" s="105"/>
      <c r="O93" s="105">
        <f>SUM(O94:O95)</f>
        <v>44</v>
      </c>
      <c r="P93" s="105">
        <f>SUM(P94:P95)</f>
        <v>42</v>
      </c>
      <c r="Q93" s="105">
        <f>SUM(Q94:Q95)</f>
        <v>54</v>
      </c>
      <c r="R93" s="105">
        <f>SUM(R94:R95)</f>
        <v>48</v>
      </c>
      <c r="S93" s="105">
        <f>SUM(S94:S95)</f>
        <v>102</v>
      </c>
    </row>
    <row r="94" spans="1:19" ht="24">
      <c r="A94" s="176" t="s">
        <v>84</v>
      </c>
      <c r="B94" s="181" t="s">
        <v>83</v>
      </c>
      <c r="C94" s="124" t="s">
        <v>194</v>
      </c>
      <c r="D94" s="174">
        <f>SUM(E94:F94)</f>
        <v>381</v>
      </c>
      <c r="E94" s="109">
        <v>127</v>
      </c>
      <c r="F94" s="32">
        <f t="shared" si="3"/>
        <v>254</v>
      </c>
      <c r="G94" s="32">
        <f>F94-I94</f>
        <v>169</v>
      </c>
      <c r="H94" s="32">
        <v>36</v>
      </c>
      <c r="I94" s="109">
        <v>85</v>
      </c>
      <c r="J94" s="235"/>
      <c r="K94" s="165"/>
      <c r="L94" s="163"/>
      <c r="M94" s="164"/>
      <c r="N94" s="109" t="s">
        <v>110</v>
      </c>
      <c r="O94" s="109">
        <v>44</v>
      </c>
      <c r="P94" s="109">
        <v>42</v>
      </c>
      <c r="Q94" s="109">
        <v>54</v>
      </c>
      <c r="R94" s="109">
        <v>48</v>
      </c>
      <c r="S94" s="165">
        <v>66</v>
      </c>
    </row>
    <row r="95" spans="1:19" ht="12" customHeight="1" thickBot="1">
      <c r="A95" s="169" t="s">
        <v>182</v>
      </c>
      <c r="B95" s="182" t="s">
        <v>51</v>
      </c>
      <c r="C95" s="178" t="s">
        <v>88</v>
      </c>
      <c r="D95" s="179">
        <v>36</v>
      </c>
      <c r="E95" s="139">
        <v>0</v>
      </c>
      <c r="F95" s="24">
        <f t="shared" si="3"/>
        <v>36</v>
      </c>
      <c r="G95" s="24">
        <v>0</v>
      </c>
      <c r="H95" s="24"/>
      <c r="I95" s="139">
        <v>0</v>
      </c>
      <c r="J95" s="236">
        <v>36</v>
      </c>
      <c r="K95" s="138"/>
      <c r="L95" s="180"/>
      <c r="M95" s="125"/>
      <c r="N95" s="139"/>
      <c r="O95" s="139"/>
      <c r="P95" s="139"/>
      <c r="Q95" s="139"/>
      <c r="R95" s="139"/>
      <c r="S95" s="138">
        <v>36</v>
      </c>
    </row>
    <row r="96" spans="1:19" ht="12" customHeight="1" thickBot="1">
      <c r="A96" s="54" t="s">
        <v>141</v>
      </c>
      <c r="B96" s="55" t="s">
        <v>142</v>
      </c>
      <c r="C96" s="388" t="s">
        <v>85</v>
      </c>
      <c r="D96" s="126">
        <f>SUM(D97:D99)</f>
        <v>175</v>
      </c>
      <c r="E96" s="144">
        <f>SUM(E97:E99)</f>
        <v>34</v>
      </c>
      <c r="F96" s="135">
        <f>SUM(F97:F99)</f>
        <v>141</v>
      </c>
      <c r="G96" s="135">
        <f>SUM(G97:G99)</f>
        <v>59</v>
      </c>
      <c r="H96" s="135">
        <f>SUM(H97:H99)</f>
        <v>76</v>
      </c>
      <c r="I96" s="135">
        <f>SUM(I97:I99)</f>
        <v>10</v>
      </c>
      <c r="J96" s="135">
        <f>SUM(J97:J99)</f>
        <v>72</v>
      </c>
      <c r="K96" s="126"/>
      <c r="L96" s="129"/>
      <c r="M96" s="128"/>
      <c r="N96" s="129"/>
      <c r="O96" s="129"/>
      <c r="P96" s="127"/>
      <c r="Q96" s="128"/>
      <c r="R96" s="129">
        <f>SUM(R97:R99)</f>
        <v>72</v>
      </c>
      <c r="S96" s="129">
        <f>SUM(S97:S99)</f>
        <v>69</v>
      </c>
    </row>
    <row r="97" spans="1:19" ht="12" customHeight="1">
      <c r="A97" s="56" t="s">
        <v>143</v>
      </c>
      <c r="B97" s="152" t="s">
        <v>144</v>
      </c>
      <c r="C97" s="155" t="s">
        <v>162</v>
      </c>
      <c r="D97" s="157">
        <f>SUM(E97:F97)</f>
        <v>54</v>
      </c>
      <c r="E97" s="145">
        <v>18</v>
      </c>
      <c r="F97" s="133">
        <f t="shared" si="3"/>
        <v>36</v>
      </c>
      <c r="G97" s="374">
        <f>F97-I97</f>
        <v>30</v>
      </c>
      <c r="H97" s="71">
        <v>2</v>
      </c>
      <c r="I97" s="148">
        <v>6</v>
      </c>
      <c r="J97" s="237"/>
      <c r="K97" s="130"/>
      <c r="L97" s="94"/>
      <c r="M97" s="95"/>
      <c r="N97" s="95"/>
      <c r="O97" s="95"/>
      <c r="P97" s="95"/>
      <c r="Q97" s="95"/>
      <c r="R97" s="95">
        <v>36</v>
      </c>
      <c r="S97" s="95"/>
    </row>
    <row r="98" spans="1:19" ht="12" customHeight="1">
      <c r="A98" s="57" t="s">
        <v>145</v>
      </c>
      <c r="B98" s="153" t="s">
        <v>146</v>
      </c>
      <c r="C98" s="389" t="s">
        <v>162</v>
      </c>
      <c r="D98" s="156">
        <f>SUM(E98:F98)</f>
        <v>49</v>
      </c>
      <c r="E98" s="146">
        <v>16</v>
      </c>
      <c r="F98" s="23">
        <f t="shared" si="3"/>
        <v>33</v>
      </c>
      <c r="G98" s="374">
        <f>F98-I98</f>
        <v>29</v>
      </c>
      <c r="H98" s="8">
        <v>2</v>
      </c>
      <c r="I98" s="149">
        <v>4</v>
      </c>
      <c r="J98" s="238"/>
      <c r="K98" s="131"/>
      <c r="L98" s="96"/>
      <c r="M98" s="97"/>
      <c r="N98" s="97"/>
      <c r="O98" s="97"/>
      <c r="P98" s="97"/>
      <c r="Q98" s="97"/>
      <c r="R98" s="97"/>
      <c r="S98" s="98">
        <v>33</v>
      </c>
    </row>
    <row r="99" spans="1:19" ht="12" customHeight="1" thickBot="1">
      <c r="A99" s="57" t="s">
        <v>147</v>
      </c>
      <c r="B99" s="154" t="s">
        <v>51</v>
      </c>
      <c r="C99" s="215" t="s">
        <v>199</v>
      </c>
      <c r="D99" s="158">
        <f>SUM(E99:F99)</f>
        <v>72</v>
      </c>
      <c r="E99" s="147">
        <v>0</v>
      </c>
      <c r="F99" s="24">
        <f t="shared" si="3"/>
        <v>72</v>
      </c>
      <c r="G99" s="374">
        <v>0</v>
      </c>
      <c r="H99" s="9">
        <v>72</v>
      </c>
      <c r="I99" s="99">
        <v>0</v>
      </c>
      <c r="J99" s="239">
        <v>72</v>
      </c>
      <c r="K99" s="132"/>
      <c r="L99" s="99"/>
      <c r="M99" s="100"/>
      <c r="N99" s="100"/>
      <c r="O99" s="100"/>
      <c r="P99" s="100"/>
      <c r="Q99" s="100" t="s">
        <v>110</v>
      </c>
      <c r="R99" s="100">
        <v>36</v>
      </c>
      <c r="S99" s="101">
        <v>36</v>
      </c>
    </row>
    <row r="100" spans="1:19" ht="12" customHeight="1" thickBot="1">
      <c r="A100" s="79"/>
      <c r="B100" s="75" t="s">
        <v>49</v>
      </c>
      <c r="C100" s="203" t="s">
        <v>237</v>
      </c>
      <c r="D100" s="151">
        <f>D62+D58+D53+D36</f>
        <v>7704</v>
      </c>
      <c r="E100" s="142">
        <f>E36+E53+E58+E62</f>
        <v>2376</v>
      </c>
      <c r="F100" s="135">
        <f>F62+F58+F53+F36</f>
        <v>5328</v>
      </c>
      <c r="G100" s="135">
        <f>G62+G58+G53+G36</f>
        <v>2423</v>
      </c>
      <c r="H100" s="135">
        <f>H62+H58+H53+H36</f>
        <v>2192</v>
      </c>
      <c r="I100" s="135">
        <f>I62+I58+I53+I36</f>
        <v>2329</v>
      </c>
      <c r="J100" s="135">
        <f>J62+J58+J53+J36</f>
        <v>576</v>
      </c>
      <c r="K100" s="45">
        <v>40</v>
      </c>
      <c r="L100" s="102">
        <f>L62+L58+L53+L36</f>
        <v>578</v>
      </c>
      <c r="M100" s="102">
        <f>M62+M58+M53+M36</f>
        <v>748</v>
      </c>
      <c r="N100" s="102">
        <f>N62+N58+N53+N36</f>
        <v>612</v>
      </c>
      <c r="O100" s="102">
        <f>O62+O58+O53+O36</f>
        <v>828</v>
      </c>
      <c r="P100" s="102">
        <f>P62+P58+P53+P36</f>
        <v>576</v>
      </c>
      <c r="Q100" s="102">
        <f>Q62+Q58+Q53+Q36</f>
        <v>864</v>
      </c>
      <c r="R100" s="102">
        <f>R62+R58+R53+R36</f>
        <v>576</v>
      </c>
      <c r="S100" s="102">
        <f>S62+S58+S53+S36</f>
        <v>468</v>
      </c>
    </row>
    <row r="101" spans="1:19" ht="12" customHeight="1" thickBot="1">
      <c r="A101" s="79" t="s">
        <v>57</v>
      </c>
      <c r="B101" s="82" t="s">
        <v>41</v>
      </c>
      <c r="C101" s="51"/>
      <c r="D101" s="83"/>
      <c r="E101" s="29"/>
      <c r="F101" s="150"/>
      <c r="G101" s="150"/>
      <c r="H101" s="150"/>
      <c r="I101" s="29"/>
      <c r="J101" s="140"/>
      <c r="K101" s="45"/>
      <c r="L101" s="102"/>
      <c r="M101" s="103"/>
      <c r="N101" s="104"/>
      <c r="O101" s="104"/>
      <c r="P101" s="104"/>
      <c r="Q101" s="104"/>
      <c r="R101" s="104"/>
      <c r="S101" s="105" t="s">
        <v>58</v>
      </c>
    </row>
    <row r="102" spans="1:19" ht="12" customHeight="1" thickBot="1">
      <c r="A102" s="79" t="s">
        <v>59</v>
      </c>
      <c r="B102" s="82" t="s">
        <v>60</v>
      </c>
      <c r="C102" s="69"/>
      <c r="D102" s="83"/>
      <c r="E102" s="29"/>
      <c r="F102" s="29"/>
      <c r="G102" s="29"/>
      <c r="H102" s="29"/>
      <c r="I102" s="29"/>
      <c r="J102" s="140"/>
      <c r="K102" s="45"/>
      <c r="L102" s="106"/>
      <c r="M102" s="104"/>
      <c r="N102" s="104"/>
      <c r="O102" s="104"/>
      <c r="P102" s="104"/>
      <c r="Q102" s="104"/>
      <c r="R102" s="104"/>
      <c r="S102" s="105" t="s">
        <v>61</v>
      </c>
    </row>
    <row r="103" spans="1:19" ht="12" thickBot="1">
      <c r="A103" s="84" t="s">
        <v>164</v>
      </c>
      <c r="B103" s="85"/>
      <c r="C103" s="86"/>
      <c r="D103" s="311" t="s">
        <v>50</v>
      </c>
      <c r="E103" s="320" t="s">
        <v>66</v>
      </c>
      <c r="F103" s="321"/>
      <c r="G103" s="321"/>
      <c r="H103" s="321"/>
      <c r="I103" s="321"/>
      <c r="J103" s="321"/>
      <c r="K103" s="322"/>
      <c r="L103" s="107">
        <f>SUM(L48:L50,L38:L46)</f>
        <v>578</v>
      </c>
      <c r="M103" s="108">
        <f>SUM(M48:M50,M38:M46)</f>
        <v>748</v>
      </c>
      <c r="N103" s="109">
        <f>SUM(N86,N64:N83,N59:N60,N54:N57)</f>
        <v>576</v>
      </c>
      <c r="O103" s="109">
        <f>SUM(O94,O90,O86,O64:O83,O59:O60,O54:O57)</f>
        <v>792</v>
      </c>
      <c r="P103" s="109">
        <f>SUM(P94,P90,P86,P64:P81,P54:P57,P59:P61)</f>
        <v>504</v>
      </c>
      <c r="Q103" s="109">
        <f>SUM(Q94,Q90,Q86,Q64:Q81,Q54:Q57,Q59:Q61)</f>
        <v>648</v>
      </c>
      <c r="R103" s="109">
        <f>SUM(R94,R90,R86,R64:R83,R54:R57,R59:R61,R97:R98)</f>
        <v>432</v>
      </c>
      <c r="S103" s="109">
        <f>SUM(S94,S90,S86,S64:S83,S54:S57,S59:S61,S97:S98)</f>
        <v>396</v>
      </c>
    </row>
    <row r="104" spans="1:20" ht="12" thickBot="1">
      <c r="A104" s="328" t="s">
        <v>60</v>
      </c>
      <c r="B104" s="290"/>
      <c r="C104" s="30"/>
      <c r="D104" s="312"/>
      <c r="E104" s="320" t="s">
        <v>51</v>
      </c>
      <c r="F104" s="321"/>
      <c r="G104" s="321"/>
      <c r="H104" s="321"/>
      <c r="I104" s="321"/>
      <c r="J104" s="321"/>
      <c r="K104" s="322"/>
      <c r="L104" s="110"/>
      <c r="M104" s="111"/>
      <c r="N104" s="136">
        <v>36</v>
      </c>
      <c r="O104" s="98">
        <v>36</v>
      </c>
      <c r="P104" s="98"/>
      <c r="Q104" s="98">
        <v>36</v>
      </c>
      <c r="R104" s="98">
        <v>36</v>
      </c>
      <c r="S104" s="112"/>
      <c r="T104" s="30" t="s">
        <v>160</v>
      </c>
    </row>
    <row r="105" spans="1:19" ht="12" thickBot="1">
      <c r="A105" s="328" t="s">
        <v>63</v>
      </c>
      <c r="B105" s="290"/>
      <c r="C105" s="30"/>
      <c r="D105" s="312"/>
      <c r="E105" s="320" t="s">
        <v>55</v>
      </c>
      <c r="F105" s="321"/>
      <c r="G105" s="321"/>
      <c r="H105" s="321"/>
      <c r="I105" s="321"/>
      <c r="J105" s="321"/>
      <c r="K105" s="322"/>
      <c r="L105" s="110"/>
      <c r="M105" s="136"/>
      <c r="N105" s="98"/>
      <c r="O105" s="111"/>
      <c r="P105" s="98">
        <v>72</v>
      </c>
      <c r="Q105" s="98">
        <v>180</v>
      </c>
      <c r="R105" s="98">
        <v>108</v>
      </c>
      <c r="S105" s="112">
        <v>72</v>
      </c>
    </row>
    <row r="106" spans="1:19" ht="12" thickBot="1">
      <c r="A106" s="289" t="s">
        <v>157</v>
      </c>
      <c r="B106" s="290"/>
      <c r="C106" s="30"/>
      <c r="D106" s="312"/>
      <c r="E106" s="320" t="s">
        <v>41</v>
      </c>
      <c r="F106" s="321"/>
      <c r="G106" s="321"/>
      <c r="H106" s="321"/>
      <c r="I106" s="321"/>
      <c r="J106" s="321"/>
      <c r="K106" s="322"/>
      <c r="L106" s="52"/>
      <c r="M106" s="23"/>
      <c r="N106" s="17"/>
      <c r="O106" s="4"/>
      <c r="P106" s="17"/>
      <c r="Q106" s="17"/>
      <c r="R106" s="17"/>
      <c r="S106" s="18" t="s">
        <v>58</v>
      </c>
    </row>
    <row r="107" spans="1:19" ht="12" thickBot="1">
      <c r="A107" s="289" t="s">
        <v>67</v>
      </c>
      <c r="B107" s="290"/>
      <c r="C107" s="30"/>
      <c r="D107" s="312"/>
      <c r="E107" s="291" t="s">
        <v>52</v>
      </c>
      <c r="F107" s="292"/>
      <c r="G107" s="292"/>
      <c r="H107" s="292"/>
      <c r="I107" s="292"/>
      <c r="J107" s="292"/>
      <c r="K107" s="293"/>
      <c r="L107" s="52">
        <v>0</v>
      </c>
      <c r="M107" s="23">
        <v>3</v>
      </c>
      <c r="N107" s="136">
        <v>0</v>
      </c>
      <c r="O107" s="136">
        <v>3</v>
      </c>
      <c r="P107" s="136">
        <v>2</v>
      </c>
      <c r="Q107" s="136">
        <v>3</v>
      </c>
      <c r="R107" s="136">
        <v>3</v>
      </c>
      <c r="S107" s="137">
        <v>3</v>
      </c>
    </row>
    <row r="108" spans="1:19" ht="12" thickBot="1">
      <c r="A108" s="289" t="s">
        <v>64</v>
      </c>
      <c r="B108" s="290"/>
      <c r="C108" s="30"/>
      <c r="D108" s="312"/>
      <c r="E108" s="291" t="s">
        <v>65</v>
      </c>
      <c r="F108" s="292"/>
      <c r="G108" s="292"/>
      <c r="H108" s="292"/>
      <c r="I108" s="292"/>
      <c r="J108" s="292"/>
      <c r="K108" s="293"/>
      <c r="L108" s="52">
        <v>1</v>
      </c>
      <c r="M108" s="23">
        <v>9</v>
      </c>
      <c r="N108" s="136">
        <v>4</v>
      </c>
      <c r="O108" s="136">
        <v>6</v>
      </c>
      <c r="P108" s="136">
        <v>5</v>
      </c>
      <c r="Q108" s="136">
        <v>5</v>
      </c>
      <c r="R108" s="136">
        <v>2</v>
      </c>
      <c r="S108" s="137">
        <v>8</v>
      </c>
    </row>
    <row r="109" spans="1:19" ht="12">
      <c r="A109" s="87"/>
      <c r="B109" s="30"/>
      <c r="C109" s="30"/>
      <c r="D109" s="312"/>
      <c r="E109" s="294" t="s">
        <v>53</v>
      </c>
      <c r="F109" s="295"/>
      <c r="G109" s="295"/>
      <c r="H109" s="295"/>
      <c r="I109" s="295"/>
      <c r="J109" s="295"/>
      <c r="K109" s="296"/>
      <c r="L109" s="329">
        <v>1</v>
      </c>
      <c r="M109" s="304">
        <v>0</v>
      </c>
      <c r="N109" s="304">
        <v>0</v>
      </c>
      <c r="O109" s="304">
        <v>1</v>
      </c>
      <c r="P109" s="304">
        <v>0</v>
      </c>
      <c r="Q109" s="304">
        <v>0</v>
      </c>
      <c r="R109" s="304">
        <v>0</v>
      </c>
      <c r="S109" s="318">
        <v>1</v>
      </c>
    </row>
    <row r="110" spans="1:19" ht="1.5" customHeight="1" thickBot="1">
      <c r="A110" s="88"/>
      <c r="B110" s="89"/>
      <c r="C110" s="89"/>
      <c r="D110" s="313"/>
      <c r="E110" s="297"/>
      <c r="F110" s="298"/>
      <c r="G110" s="298"/>
      <c r="H110" s="298"/>
      <c r="I110" s="298"/>
      <c r="J110" s="298"/>
      <c r="K110" s="299"/>
      <c r="L110" s="330"/>
      <c r="M110" s="305"/>
      <c r="N110" s="305"/>
      <c r="O110" s="305"/>
      <c r="P110" s="305"/>
      <c r="Q110" s="305"/>
      <c r="R110" s="305"/>
      <c r="S110" s="319"/>
    </row>
    <row r="111" spans="1:2" ht="12">
      <c r="A111" s="306"/>
      <c r="B111" s="306"/>
    </row>
  </sheetData>
  <sheetProtection/>
  <mergeCells count="106">
    <mergeCell ref="G26:M26"/>
    <mergeCell ref="N5:R5"/>
    <mergeCell ref="N6:R6"/>
    <mergeCell ref="A104:B104"/>
    <mergeCell ref="D28:K28"/>
    <mergeCell ref="F29:K29"/>
    <mergeCell ref="M109:M110"/>
    <mergeCell ref="L109:L110"/>
    <mergeCell ref="M32:M34"/>
    <mergeCell ref="A105:B105"/>
    <mergeCell ref="A106:B106"/>
    <mergeCell ref="E105:K105"/>
    <mergeCell ref="E29:E34"/>
    <mergeCell ref="C28:C34"/>
    <mergeCell ref="E106:K106"/>
    <mergeCell ref="A28:A34"/>
    <mergeCell ref="D29:D34"/>
    <mergeCell ref="E103:K103"/>
    <mergeCell ref="E104:K104"/>
    <mergeCell ref="L32:L34"/>
    <mergeCell ref="L31:M31"/>
    <mergeCell ref="I31:K31"/>
    <mergeCell ref="L28:S29"/>
    <mergeCell ref="P31:Q31"/>
    <mergeCell ref="S32:S34"/>
    <mergeCell ref="N31:O31"/>
    <mergeCell ref="P32:P34"/>
    <mergeCell ref="R31:S31"/>
    <mergeCell ref="R32:R34"/>
    <mergeCell ref="S109:S110"/>
    <mergeCell ref="O109:O110"/>
    <mergeCell ref="N109:N110"/>
    <mergeCell ref="N32:N34"/>
    <mergeCell ref="O32:O34"/>
    <mergeCell ref="Q32:Q34"/>
    <mergeCell ref="R109:R110"/>
    <mergeCell ref="Q109:Q110"/>
    <mergeCell ref="P109:P110"/>
    <mergeCell ref="A111:B111"/>
    <mergeCell ref="I32:I34"/>
    <mergeCell ref="K32:K34"/>
    <mergeCell ref="B28:B34"/>
    <mergeCell ref="A107:B107"/>
    <mergeCell ref="D103:D110"/>
    <mergeCell ref="E107:K107"/>
    <mergeCell ref="A108:B108"/>
    <mergeCell ref="E108:K108"/>
    <mergeCell ref="E109:K110"/>
    <mergeCell ref="C7:L7"/>
    <mergeCell ref="C11:L11"/>
    <mergeCell ref="A17:S18"/>
    <mergeCell ref="Q12:S12"/>
    <mergeCell ref="C14:L14"/>
    <mergeCell ref="C12:L12"/>
    <mergeCell ref="C13:L13"/>
    <mergeCell ref="C9:L9"/>
    <mergeCell ref="C8:L8"/>
    <mergeCell ref="E20:F20"/>
    <mergeCell ref="A19:A20"/>
    <mergeCell ref="B19:B20"/>
    <mergeCell ref="C19:C20"/>
    <mergeCell ref="D19:F19"/>
    <mergeCell ref="N23:O23"/>
    <mergeCell ref="N24:O24"/>
    <mergeCell ref="P21:Q21"/>
    <mergeCell ref="P22:Q22"/>
    <mergeCell ref="P23:Q23"/>
    <mergeCell ref="N19:O20"/>
    <mergeCell ref="N21:O21"/>
    <mergeCell ref="N22:O22"/>
    <mergeCell ref="P25:Q25"/>
    <mergeCell ref="Q10:U10"/>
    <mergeCell ref="P19:Q20"/>
    <mergeCell ref="R23:S23"/>
    <mergeCell ref="R24:S24"/>
    <mergeCell ref="R25:S25"/>
    <mergeCell ref="R22:S22"/>
    <mergeCell ref="R19:S20"/>
    <mergeCell ref="Q11:S11"/>
    <mergeCell ref="E24:F24"/>
    <mergeCell ref="P24:Q24"/>
    <mergeCell ref="R21:S21"/>
    <mergeCell ref="R26:S26"/>
    <mergeCell ref="A27:S27"/>
    <mergeCell ref="P26:Q26"/>
    <mergeCell ref="N25:O25"/>
    <mergeCell ref="E25:F25"/>
    <mergeCell ref="E26:F26"/>
    <mergeCell ref="N26:O26"/>
    <mergeCell ref="C15:L15"/>
    <mergeCell ref="C10:L10"/>
    <mergeCell ref="C16:L16"/>
    <mergeCell ref="G19:M20"/>
    <mergeCell ref="G21:M21"/>
    <mergeCell ref="G22:M22"/>
    <mergeCell ref="E21:F21"/>
    <mergeCell ref="E22:F22"/>
    <mergeCell ref="G23:M23"/>
    <mergeCell ref="G24:M24"/>
    <mergeCell ref="G25:M25"/>
    <mergeCell ref="J32:J34"/>
    <mergeCell ref="F30:F34"/>
    <mergeCell ref="G31:G34"/>
    <mergeCell ref="H31:H34"/>
    <mergeCell ref="G30:K30"/>
    <mergeCell ref="E23:F23"/>
  </mergeCells>
  <printOptions/>
  <pageMargins left="0.32" right="0.19" top="0.25" bottom="0.45" header="0.5" footer="0.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lab4</dc:creator>
  <cp:keywords/>
  <dc:description>последние изменения Ю.Г.</dc:description>
  <cp:lastModifiedBy>Слава</cp:lastModifiedBy>
  <cp:lastPrinted>2019-07-11T09:37:15Z</cp:lastPrinted>
  <dcterms:created xsi:type="dcterms:W3CDTF">2011-05-04T09:49:02Z</dcterms:created>
  <dcterms:modified xsi:type="dcterms:W3CDTF">2021-05-04T07:50:28Z</dcterms:modified>
  <cp:category/>
  <cp:version/>
  <cp:contentType/>
  <cp:contentStatus/>
</cp:coreProperties>
</file>