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дошкольное" sheetId="1" r:id="rId1"/>
  </sheets>
  <externalReferences>
    <externalReference r:id="rId2"/>
  </externalReferences>
  <definedNames>
    <definedName name="_1недели_1">#REF!</definedName>
    <definedName name="недели" localSheetId="0">дошкольное!$AF$29:$AN$29</definedName>
    <definedName name="недели">'[1]дошк 2013'!#REF!</definedName>
    <definedName name="_xlnm.Print_Area" localSheetId="0">дошкольное!$A$1:$AQ$159</definedName>
  </definedNames>
  <calcPr calcId="144525"/>
</workbook>
</file>

<file path=xl/calcChain.xml><?xml version="1.0" encoding="utf-8"?>
<calcChain xmlns="http://schemas.openxmlformats.org/spreadsheetml/2006/main">
  <c r="AP89" i="1" l="1"/>
  <c r="AO89" i="1"/>
  <c r="AN89" i="1"/>
  <c r="AM89" i="1"/>
  <c r="AL89" i="1"/>
  <c r="AK89" i="1"/>
  <c r="AJ89" i="1"/>
  <c r="AI89" i="1"/>
  <c r="AF89" i="1"/>
  <c r="AE89" i="1"/>
  <c r="AD89" i="1"/>
  <c r="AC89" i="1"/>
  <c r="AB89" i="1"/>
  <c r="AA89" i="1"/>
  <c r="Z89" i="1"/>
  <c r="Y89" i="1"/>
  <c r="W89" i="1"/>
  <c r="V89" i="1"/>
  <c r="T89" i="1"/>
  <c r="S89" i="1"/>
  <c r="Q89" i="1"/>
  <c r="P89" i="1"/>
  <c r="N89" i="1"/>
  <c r="M89" i="1"/>
  <c r="AG89" i="1" s="1"/>
  <c r="AG88" i="1"/>
  <c r="AG86" i="1"/>
  <c r="AP85" i="1"/>
  <c r="AO85" i="1"/>
  <c r="AN85" i="1"/>
  <c r="AM85" i="1"/>
  <c r="AL85" i="1"/>
  <c r="AK85" i="1"/>
  <c r="AJ85" i="1"/>
  <c r="AI85" i="1"/>
  <c r="AG85" i="1"/>
  <c r="AF85" i="1"/>
  <c r="AE85" i="1"/>
  <c r="AD85" i="1"/>
  <c r="AC85" i="1"/>
  <c r="AB85" i="1"/>
  <c r="AA85" i="1"/>
  <c r="Z85" i="1"/>
  <c r="Y85" i="1"/>
  <c r="H85" i="1"/>
  <c r="G85" i="1"/>
  <c r="F85" i="1"/>
  <c r="AG84" i="1"/>
  <c r="AG83" i="1"/>
  <c r="AP82" i="1"/>
  <c r="AO82" i="1"/>
  <c r="AN82" i="1"/>
  <c r="AM82" i="1"/>
  <c r="AL82" i="1"/>
  <c r="AK82" i="1"/>
  <c r="AJ82" i="1"/>
  <c r="AI82" i="1"/>
  <c r="AG82" i="1"/>
  <c r="AF82" i="1"/>
  <c r="AE82" i="1"/>
  <c r="AD82" i="1"/>
  <c r="AC82" i="1"/>
  <c r="AB82" i="1"/>
  <c r="AA82" i="1"/>
  <c r="Z82" i="1"/>
  <c r="Y82" i="1"/>
  <c r="H82" i="1"/>
  <c r="G82" i="1"/>
  <c r="F82" i="1"/>
  <c r="AG80" i="1"/>
  <c r="AG79" i="1"/>
  <c r="AG78" i="1"/>
  <c r="AG77" i="1"/>
  <c r="AP76" i="1"/>
  <c r="AO76" i="1"/>
  <c r="AN76" i="1"/>
  <c r="AM76" i="1"/>
  <c r="AL76" i="1"/>
  <c r="AK76" i="1"/>
  <c r="AJ76" i="1"/>
  <c r="AI76" i="1"/>
  <c r="AG76" i="1"/>
  <c r="AF76" i="1"/>
  <c r="AE76" i="1"/>
  <c r="AD76" i="1"/>
  <c r="AC76" i="1"/>
  <c r="AB76" i="1"/>
  <c r="AA76" i="1"/>
  <c r="Z76" i="1"/>
  <c r="Y76" i="1"/>
  <c r="H76" i="1"/>
  <c r="G76" i="1"/>
  <c r="F76" i="1"/>
  <c r="AG75" i="1"/>
  <c r="AG74" i="1"/>
  <c r="AG73" i="1"/>
  <c r="AG72" i="1"/>
  <c r="AG71" i="1"/>
  <c r="AG70" i="1"/>
  <c r="AG69" i="1"/>
  <c r="AG68" i="1"/>
  <c r="AP67" i="1"/>
  <c r="AO67" i="1"/>
  <c r="AN67" i="1"/>
  <c r="AM67" i="1"/>
  <c r="AL67" i="1"/>
  <c r="AK67" i="1"/>
  <c r="AJ67" i="1"/>
  <c r="AI67" i="1"/>
  <c r="AG67" i="1"/>
  <c r="AF67" i="1"/>
  <c r="AE67" i="1"/>
  <c r="AD67" i="1"/>
  <c r="AC67" i="1"/>
  <c r="AB67" i="1"/>
  <c r="AA67" i="1"/>
  <c r="Z67" i="1"/>
  <c r="Y67" i="1"/>
  <c r="J67" i="1"/>
  <c r="G67" i="1"/>
  <c r="F67" i="1"/>
  <c r="AG65" i="1"/>
  <c r="AG64" i="1"/>
  <c r="AG63" i="1"/>
  <c r="AG62" i="1"/>
  <c r="AP61" i="1"/>
  <c r="AO61" i="1"/>
  <c r="AN61" i="1"/>
  <c r="AM61" i="1"/>
  <c r="AL61" i="1"/>
  <c r="AK61" i="1"/>
  <c r="AJ61" i="1"/>
  <c r="AI61" i="1"/>
  <c r="AG61" i="1"/>
  <c r="AF61" i="1"/>
  <c r="AE61" i="1"/>
  <c r="AD61" i="1"/>
  <c r="AC61" i="1"/>
  <c r="AB61" i="1"/>
  <c r="AA61" i="1"/>
  <c r="Z61" i="1"/>
  <c r="Y61" i="1"/>
  <c r="H61" i="1"/>
  <c r="G61" i="1"/>
  <c r="F61" i="1"/>
  <c r="AP60" i="1"/>
  <c r="AO60" i="1"/>
  <c r="AN60" i="1"/>
  <c r="AM60" i="1"/>
  <c r="AL60" i="1"/>
  <c r="AK60" i="1"/>
  <c r="AJ60" i="1"/>
  <c r="AI60" i="1"/>
  <c r="AF60" i="1"/>
  <c r="AE60" i="1"/>
  <c r="AD60" i="1"/>
  <c r="AC60" i="1"/>
  <c r="AB60" i="1"/>
  <c r="AA60" i="1"/>
  <c r="Z60" i="1"/>
  <c r="Y60" i="1"/>
  <c r="W60" i="1"/>
  <c r="V60" i="1"/>
  <c r="T60" i="1"/>
  <c r="S60" i="1"/>
  <c r="Q60" i="1"/>
  <c r="P60" i="1"/>
  <c r="AG60" i="1" s="1"/>
  <c r="K60" i="1"/>
  <c r="J60" i="1"/>
  <c r="I60" i="1"/>
  <c r="H60" i="1"/>
  <c r="H89" i="1" s="1"/>
  <c r="G60" i="1"/>
  <c r="G89" i="1" s="1"/>
  <c r="AG52" i="1"/>
  <c r="AG51" i="1"/>
  <c r="AG50" i="1"/>
  <c r="AG49" i="1"/>
  <c r="G49" i="1"/>
  <c r="AG48" i="1"/>
  <c r="AG47" i="1"/>
  <c r="G47" i="1"/>
  <c r="AP46" i="1"/>
  <c r="AO46" i="1"/>
  <c r="AN46" i="1"/>
  <c r="AM46" i="1"/>
  <c r="AL46" i="1"/>
  <c r="AK46" i="1"/>
  <c r="AJ46" i="1"/>
  <c r="AI46" i="1"/>
  <c r="AG46" i="1"/>
  <c r="AF46" i="1"/>
  <c r="AE46" i="1"/>
  <c r="AD46" i="1"/>
  <c r="AC46" i="1"/>
  <c r="AB46" i="1"/>
  <c r="AA46" i="1"/>
  <c r="Z46" i="1"/>
  <c r="Y46" i="1"/>
  <c r="K46" i="1"/>
  <c r="J46" i="1"/>
  <c r="I46" i="1"/>
  <c r="H46" i="1"/>
  <c r="G46" i="1"/>
  <c r="AP45" i="1"/>
  <c r="AO45" i="1"/>
  <c r="AN45" i="1"/>
  <c r="AM45" i="1"/>
  <c r="AL45" i="1"/>
  <c r="AK45" i="1"/>
  <c r="AJ45" i="1"/>
  <c r="AI45" i="1"/>
  <c r="AF45" i="1"/>
  <c r="AE45" i="1"/>
  <c r="AD45" i="1"/>
  <c r="AC45" i="1"/>
  <c r="AB45" i="1"/>
  <c r="AA45" i="1"/>
  <c r="Z45" i="1"/>
  <c r="Y45" i="1"/>
  <c r="W45" i="1"/>
  <c r="V45" i="1"/>
  <c r="T45" i="1"/>
  <c r="S45" i="1"/>
  <c r="Q45" i="1"/>
  <c r="P45" i="1"/>
  <c r="AG45" i="1" s="1"/>
  <c r="K45" i="1"/>
  <c r="K89" i="1" s="1"/>
  <c r="J45" i="1"/>
  <c r="J89" i="1" s="1"/>
  <c r="I45" i="1"/>
  <c r="H45" i="1"/>
  <c r="G45" i="1"/>
  <c r="F45" i="1"/>
  <c r="F89" i="1" s="1"/>
  <c r="AG44" i="1"/>
  <c r="AG43" i="1"/>
  <c r="AP42" i="1"/>
  <c r="AO42" i="1"/>
  <c r="AN42" i="1"/>
  <c r="AM42" i="1"/>
  <c r="AL42" i="1"/>
  <c r="AK42" i="1"/>
  <c r="AJ42" i="1"/>
  <c r="AI42" i="1"/>
  <c r="AG42" i="1"/>
  <c r="AF42" i="1"/>
  <c r="AE42" i="1"/>
  <c r="AD42" i="1"/>
  <c r="AC42" i="1"/>
  <c r="AB42" i="1"/>
  <c r="AA42" i="1"/>
  <c r="Z42" i="1"/>
  <c r="Y42" i="1"/>
  <c r="H42" i="1"/>
  <c r="G42" i="1"/>
  <c r="AG39" i="1"/>
  <c r="G39" i="1"/>
  <c r="AG38" i="1"/>
  <c r="AG37" i="1"/>
  <c r="AG36" i="1"/>
  <c r="AG35" i="1"/>
  <c r="AP34" i="1"/>
  <c r="AP99" i="1" s="1"/>
  <c r="AO34" i="1"/>
  <c r="AO99" i="1" s="1"/>
  <c r="AN34" i="1"/>
  <c r="AN99" i="1" s="1"/>
  <c r="AM34" i="1"/>
  <c r="AM99" i="1" s="1"/>
  <c r="AL34" i="1"/>
  <c r="AL99" i="1" s="1"/>
  <c r="AK34" i="1"/>
  <c r="AK99" i="1" s="1"/>
  <c r="AJ34" i="1"/>
  <c r="AJ99" i="1" s="1"/>
  <c r="AI34" i="1"/>
  <c r="AI99" i="1" s="1"/>
  <c r="AG34" i="1"/>
  <c r="AF34" i="1"/>
  <c r="AE34" i="1"/>
  <c r="AD34" i="1"/>
  <c r="AC34" i="1"/>
  <c r="AB34" i="1"/>
  <c r="AA34" i="1"/>
  <c r="Z34" i="1"/>
  <c r="Y34" i="1"/>
  <c r="L34" i="1"/>
  <c r="I34" i="1"/>
  <c r="H34" i="1"/>
  <c r="G34" i="1"/>
  <c r="F34" i="1"/>
  <c r="AG32" i="1"/>
  <c r="AF32" i="1"/>
  <c r="AE32" i="1"/>
  <c r="AD32" i="1"/>
  <c r="AC32" i="1"/>
  <c r="AB32" i="1"/>
  <c r="AA32" i="1"/>
  <c r="Z32" i="1"/>
  <c r="Y32" i="1"/>
  <c r="AH30" i="1"/>
  <c r="AG30" i="1"/>
  <c r="AF30" i="1"/>
  <c r="AE30" i="1"/>
  <c r="AD30" i="1"/>
  <c r="AC30" i="1"/>
  <c r="AB30" i="1"/>
  <c r="AA30" i="1"/>
  <c r="Z30" i="1"/>
  <c r="Y30" i="1"/>
  <c r="AI97" i="1" l="1"/>
  <c r="AK97" i="1"/>
  <c r="AM97" i="1"/>
  <c r="AO97" i="1"/>
  <c r="AI98" i="1"/>
  <c r="AK98" i="1"/>
  <c r="AM98" i="1"/>
  <c r="AO98" i="1"/>
  <c r="AJ97" i="1"/>
  <c r="AL97" i="1"/>
  <c r="AN97" i="1"/>
  <c r="AP97" i="1"/>
  <c r="AJ98" i="1"/>
  <c r="AL98" i="1"/>
  <c r="AN98" i="1"/>
  <c r="AP98" i="1"/>
  <c r="AP103" i="1" l="1"/>
  <c r="AL103" i="1"/>
  <c r="AN103" i="1"/>
  <c r="AJ103" i="1"/>
</calcChain>
</file>

<file path=xl/sharedStrings.xml><?xml version="1.0" encoding="utf-8"?>
<sst xmlns="http://schemas.openxmlformats.org/spreadsheetml/2006/main" count="345" uniqueCount="246">
  <si>
    <t>СОГЛАСОВАНО:</t>
  </si>
  <si>
    <t>УЧЕБНЫЙ ПЛАН</t>
  </si>
  <si>
    <t>УТВЕРЖДАЮ:</t>
  </si>
  <si>
    <t>__________________</t>
  </si>
  <si>
    <t>основной профессиональной образовательной программы</t>
  </si>
  <si>
    <t>Директор государственного бюджетного образовательного</t>
  </si>
  <si>
    <t>среднего профессионального образования</t>
  </si>
  <si>
    <t>учреждения среднего профессионального образования</t>
  </si>
  <si>
    <t>____________ 20___ г.</t>
  </si>
  <si>
    <t xml:space="preserve">                                                                                   государственного бюджетного образовательного учреждения среднего профессионального образования</t>
  </si>
  <si>
    <t xml:space="preserve">(среднего специального учебного зведения) "Златоустовский </t>
  </si>
  <si>
    <t xml:space="preserve">                                                                                                      (среднего специального учебного заведения) "Златоустовский педагогический колледж"</t>
  </si>
  <si>
    <t>педагогический колледж"  ____________ Ю.Б. Буров</t>
  </si>
  <si>
    <r>
      <t xml:space="preserve">                                                                                                    по специальности</t>
    </r>
    <r>
      <rPr>
        <b/>
        <sz val="12"/>
        <rFont val="Times New Roman"/>
        <family val="1"/>
        <charset val="204"/>
      </rPr>
      <t xml:space="preserve"> 44.02.01   Дошкольное образование </t>
    </r>
    <r>
      <rPr>
        <sz val="12"/>
        <rFont val="Times New Roman"/>
        <family val="1"/>
        <charset val="204"/>
      </rPr>
      <t>по программе углубленной подготовки</t>
    </r>
  </si>
  <si>
    <t>"__________"    ___________________________ 2014 г.</t>
  </si>
  <si>
    <t>Квалификация: воспитатель детей дошкольного возраста</t>
  </si>
  <si>
    <t>Форма обучения - заочная</t>
  </si>
  <si>
    <t>нормативный срок освоения ОПОП - 3 года 10 месяцев</t>
  </si>
  <si>
    <t>на базе полного (среднего) общего образования</t>
  </si>
  <si>
    <r>
      <t xml:space="preserve">                 Профиль получаемого профессионального образования - </t>
    </r>
    <r>
      <rPr>
        <b/>
        <sz val="12"/>
        <rFont val="Times New Roman"/>
        <family val="1"/>
        <charset val="204"/>
      </rPr>
      <t>гуманитарный</t>
    </r>
  </si>
  <si>
    <t>2. Сводные данные по бюджету времени (в неделях)</t>
  </si>
  <si>
    <t>Курсы</t>
  </si>
  <si>
    <t>Самостоятельное обучение по дисциплинам и междисциплинарным курсам</t>
  </si>
  <si>
    <t>Учебная практика</t>
  </si>
  <si>
    <t>Производственная практика</t>
  </si>
  <si>
    <t>Лабораторно-экзаменационная сессия</t>
  </si>
  <si>
    <t>Государственная (итоговая) аттестация</t>
  </si>
  <si>
    <t>Каникулы</t>
  </si>
  <si>
    <t>Всего                                  (по курсам)</t>
  </si>
  <si>
    <t>по профилю специальности СПО</t>
  </si>
  <si>
    <t>преддипломная</t>
  </si>
  <si>
    <t>1 курс</t>
  </si>
  <si>
    <t>2 курс</t>
  </si>
  <si>
    <t>3 курс</t>
  </si>
  <si>
    <t>4 курс</t>
  </si>
  <si>
    <t>Всего</t>
  </si>
  <si>
    <t>3. План учебного процесса</t>
  </si>
  <si>
    <t>Индекс</t>
  </si>
  <si>
    <t>Наименование циклов, разделов, дисциплин,
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</si>
  <si>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</si>
  <si>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</si>
  <si>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обязательных учебных занятий, домашних контрольных работ по курсам</t>
  </si>
  <si>
    <t xml:space="preserve">Распределение обязательной нагрузки </t>
  </si>
  <si>
    <t>Распределение форм промежуточной аттестации</t>
  </si>
  <si>
    <t>максимальная</t>
  </si>
  <si>
    <t xml:space="preserve">самостоятельная         </t>
  </si>
  <si>
    <t>обязательная при очной форме обучения</t>
  </si>
  <si>
    <t>обязат. учебные занятия при заочной форме обучения, ч.</t>
  </si>
  <si>
    <t>по курсам и семестрам (часов в неделю)</t>
  </si>
  <si>
    <t>по курсам и семестрам</t>
  </si>
  <si>
    <t>всего занятий</t>
  </si>
  <si>
    <t>в том числе</t>
  </si>
  <si>
    <t>I курс</t>
  </si>
  <si>
    <t>II курс</t>
  </si>
  <si>
    <t>III курс</t>
  </si>
  <si>
    <t>IV курс</t>
  </si>
  <si>
    <t>обзорные, установочные занятия</t>
  </si>
  <si>
    <t>лаб. и практ.
занятия</t>
  </si>
  <si>
    <t xml:space="preserve">курсовая работа
</t>
  </si>
  <si>
    <t>домашние контрольные работы</t>
  </si>
  <si>
    <t>1 сем.
17
нед.</t>
  </si>
  <si>
    <t>2 сем.
22
нед.</t>
  </si>
  <si>
    <t>3 сем.
16
нед.</t>
  </si>
  <si>
    <t>4 сем.
18
нед.</t>
  </si>
  <si>
    <t>5 сем.
16
нед.</t>
  </si>
  <si>
    <t>6 сем.
18
нед.</t>
  </si>
  <si>
    <t>7 сем.
15
нед.</t>
  </si>
  <si>
    <t>8 сем.
11
нед.</t>
  </si>
  <si>
    <t>Кол-во аудиторных часов 
за весь период обучения
Должно соответствовать 
столбцу F</t>
  </si>
  <si>
    <t>Количество недель теоретического обучения</t>
  </si>
  <si>
    <t>Количество недель практического обучения</t>
  </si>
  <si>
    <t>ОГСЭ.00</t>
  </si>
  <si>
    <t>Общий гуманитарный и социально-экономический цикл</t>
  </si>
  <si>
    <t>3з/2дз/2э</t>
  </si>
  <si>
    <t>ОГСЭ.01</t>
  </si>
  <si>
    <t>Основы философии</t>
  </si>
  <si>
    <t>,-,-,дз,-</t>
  </si>
  <si>
    <t>Д</t>
  </si>
  <si>
    <t>ОГСЭ.02</t>
  </si>
  <si>
    <t>Психология общения</t>
  </si>
  <si>
    <t>,-,э,-,-</t>
  </si>
  <si>
    <t>З</t>
  </si>
  <si>
    <t>ОГСЭ.03</t>
  </si>
  <si>
    <t>История</t>
  </si>
  <si>
    <t>э,-,-,-</t>
  </si>
  <si>
    <t>ОГСЭ.04</t>
  </si>
  <si>
    <t>Иностранный язык</t>
  </si>
  <si>
    <t>,-,з,дз,-</t>
  </si>
  <si>
    <t>К</t>
  </si>
  <si>
    <t>ОГСЭ.05</t>
  </si>
  <si>
    <t>Физическая культура</t>
  </si>
  <si>
    <t>з.-,-,-</t>
  </si>
  <si>
    <t>зач</t>
  </si>
  <si>
    <t>ОГСЭ.06</t>
  </si>
  <si>
    <t>Основы этикета</t>
  </si>
  <si>
    <t>,-,-,з,-</t>
  </si>
  <si>
    <t>ОГСЭ.07</t>
  </si>
  <si>
    <t>Русский язык и культура речи</t>
  </si>
  <si>
    <t>з,-,-,-</t>
  </si>
  <si>
    <t>ЕН.00</t>
  </si>
  <si>
    <t>Математический и общий естественнонаучный цикл</t>
  </si>
  <si>
    <t>0з/2дз/0э</t>
  </si>
  <si>
    <t>ЕН.01</t>
  </si>
  <si>
    <t>Математика</t>
  </si>
  <si>
    <t>дз,-,-,-</t>
  </si>
  <si>
    <t>ЕН.02</t>
  </si>
  <si>
    <t>Информатика и информационно-коммуникационные технологии (ИКТ) в профессиональной деятельности</t>
  </si>
  <si>
    <t>,-,дз,-,-</t>
  </si>
  <si>
    <t>П.00</t>
  </si>
  <si>
    <t>Профессиональный цикл</t>
  </si>
  <si>
    <t>8з/15дз/14э</t>
  </si>
  <si>
    <t>ОП.00</t>
  </si>
  <si>
    <t>Общепрофессиональные дисциплины</t>
  </si>
  <si>
    <t>5з/5дз/3э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</si>
  <si>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</si>
  <si>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</si>
  <si>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</si>
  <si>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</si>
  <si>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</si>
  <si>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 и гигиена</t>
  </si>
  <si>
    <t>Э</t>
  </si>
  <si>
    <t>ОП.04</t>
  </si>
  <si>
    <t>Правовое обеспечение профессиональной деятельности</t>
  </si>
  <si>
    <t>,-,-,-,з</t>
  </si>
  <si>
    <t>ОП.05</t>
  </si>
  <si>
    <t>Теоретические основы дошкольного образования</t>
  </si>
  <si>
    <t>э,-,-.-</t>
  </si>
  <si>
    <t>ОП.06</t>
  </si>
  <si>
    <t>Безопасность жизнедеятельности</t>
  </si>
  <si>
    <t>,-,-,-,дз</t>
  </si>
  <si>
    <t>ОП.07</t>
  </si>
  <si>
    <t>Социально-педагогическая деятельность в условиях дошкольного образовательного учреждения</t>
  </si>
  <si>
    <t>ОП.08</t>
  </si>
  <si>
    <t>Этнопедагогика</t>
  </si>
  <si>
    <t>ОП.09</t>
  </si>
  <si>
    <t>Детская литература с практикумом по выразительному чтению</t>
  </si>
  <si>
    <t>,-,-,-,э</t>
  </si>
  <si>
    <t>ОП.10</t>
  </si>
  <si>
    <t>Основы логопедии с практикумом</t>
  </si>
  <si>
    <t>ОП.11</t>
  </si>
  <si>
    <t>Основы учебно-исследовательской деятельности</t>
  </si>
  <si>
    <t>ОП.12</t>
  </si>
  <si>
    <t>Проектные технологии в обучении</t>
  </si>
  <si>
    <t>ОП.13</t>
  </si>
  <si>
    <t>Менеджмент</t>
  </si>
  <si>
    <t>ПМ.00</t>
  </si>
  <si>
    <t>Профессиональные модули</t>
  </si>
  <si>
    <t>3з/10дз/11э</t>
  </si>
  <si>
    <t>ПМ.01</t>
  </si>
  <si>
    <t>Организация мероприятий, направленных на укрепление здоровья ребенка и его физического развития</t>
  </si>
  <si>
    <t>Э(к)</t>
  </si>
  <si>
    <t>МДК.01.01</t>
  </si>
  <si>
    <t>Медико-биологические и социальные основы здоровья</t>
  </si>
  <si>
    <t>,дз,-,-,-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</si>
  <si>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</si>
  <si>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</si>
  <si>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</si>
  <si>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</si>
  <si>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УП.01</t>
  </si>
  <si>
    <t>,-,-,-,-</t>
  </si>
  <si>
    <t>ПП.01</t>
  </si>
  <si>
    <t>ПМ.02</t>
  </si>
  <si>
    <t>Организация различных видов деятельности и общения детей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</si>
  <si>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</si>
  <si>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</si>
  <si>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.-,-,дз,э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</si>
  <si>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</si>
  <si>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</si>
  <si>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</si>
  <si>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</si>
  <si>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</si>
  <si>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</si>
  <si>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</si>
  <si>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и методика музыкального воспитания с практикумом</t>
  </si>
  <si>
    <t>,-,-,э,-</t>
  </si>
  <si>
    <t>МДК.02.06</t>
  </si>
  <si>
    <t>Психолого-педагогические основы организации общения детей дошкольного возраста</t>
  </si>
  <si>
    <t>,-,дз,-,дз</t>
  </si>
  <si>
    <t>УП.02</t>
  </si>
  <si>
    <t>ПП.02</t>
  </si>
  <si>
    <t>ПМ.03</t>
  </si>
  <si>
    <t>Организация занятий по основным общеобразовательным программам дошкольного образования</t>
  </si>
  <si>
    <t>МДК.03.01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</si>
  <si>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</si>
  <si>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</si>
  <si>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</si>
  <si>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,-,дз,э,-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</si>
  <si>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</si>
  <si>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</si>
  <si>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</si>
  <si>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</si>
  <si>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ПП.03</t>
  </si>
  <si>
    <t>ПМ.04</t>
  </si>
  <si>
    <t>Взаимодействие с родителями и сотрудниками образовательного учреждения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</si>
  <si>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</si>
  <si>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</si>
  <si>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,-,-з,дз</t>
  </si>
  <si>
    <t>ПП.04</t>
  </si>
  <si>
    <t>ПМ.05</t>
  </si>
  <si>
    <t>Методическое обеспечение образовательного процесса</t>
  </si>
  <si>
    <t>МДК.05.01</t>
  </si>
  <si>
    <t>Теоретические и прикладные аспекты методической работы воспитателя детей дошкольного возраста</t>
  </si>
  <si>
    <t>УП.05</t>
  </si>
  <si>
    <t>ПП.05</t>
  </si>
  <si>
    <t>Итого:</t>
  </si>
  <si>
    <t>11з/19дз/16э</t>
  </si>
  <si>
    <t>ПДП.00</t>
  </si>
  <si>
    <t>Преддипломная практика</t>
  </si>
  <si>
    <t>4 нед</t>
  </si>
  <si>
    <t>ГИА.00</t>
  </si>
  <si>
    <t>Государственная итоговая аттестация</t>
  </si>
  <si>
    <t>8 нед</t>
  </si>
  <si>
    <r>
      <t xml:space="preserve">Консультации по изучаемым дисциплинам в течение года из расчёта 4-х часов в год на каждого обучающегося                                                                                                                                                Государственная (итоговая) аттестация                                                                                                                                       1. Программа углублённой подготовки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1.1. Выпускная квалификационная работа в форме дипломной работы                                                                   Выполнение дипломной работы с 02.05 по 15.06 (всего 6 нед.)                                                                                       Защита дипломной работы с 16.06 по 30.06 (всего 2 нед.)</t>
    </r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</si>
  <si>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</si>
  <si>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</si>
  <si>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</si>
  <si>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</si>
  <si>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</si>
  <si>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зачётов</t>
  </si>
  <si>
    <t>зачётов</t>
  </si>
  <si>
    <t>домашних контрольных работ</t>
  </si>
  <si>
    <t>4. Перечень кабинетов, лабораторий, мастерских и других помещений для подготовки специальности СПО 050144 Дошкольное образование</t>
  </si>
  <si>
    <t>№</t>
  </si>
  <si>
    <t xml:space="preserve">Наименование  </t>
  </si>
  <si>
    <t>1.</t>
  </si>
  <si>
    <t>Кабинеты:</t>
  </si>
  <si>
    <t>безопастности жизнедеятельности.</t>
  </si>
  <si>
    <t>гуманитарных и социально-экономических дисциплин;</t>
  </si>
  <si>
    <t>2.</t>
  </si>
  <si>
    <t>Лаборатории:</t>
  </si>
  <si>
    <t>педагогики и психологии;</t>
  </si>
  <si>
    <t>информатики и информационно-коммуникационных технологий;</t>
  </si>
  <si>
    <t>физиологии, анатомии и гигиены;</t>
  </si>
  <si>
    <t>медико-социальных основ здровья</t>
  </si>
  <si>
    <t>иностранного языка;</t>
  </si>
  <si>
    <t>3.</t>
  </si>
  <si>
    <t>Спортивный комплекс:</t>
  </si>
  <si>
    <t>теории и методики физического воспитания;</t>
  </si>
  <si>
    <t>спортивный зал; открытый стадион широкого профиля;</t>
  </si>
  <si>
    <t>теоретических и методических основ дошкольного образования;</t>
  </si>
  <si>
    <t>стрелковый тир или место для стрельбы.</t>
  </si>
  <si>
    <t>изобразительной деятельности и методики развития детского изобразительного творчества;</t>
  </si>
  <si>
    <r>
      <t>4</t>
    </r>
    <r>
      <rPr>
        <sz val="12"/>
        <rFont val="Times New Roman"/>
        <family val="1"/>
        <charset val="204"/>
      </rPr>
      <t>.</t>
    </r>
  </si>
  <si>
    <t>Залы:</t>
  </si>
  <si>
    <t>музыки и методики музыкального воспитания;</t>
  </si>
  <si>
    <t>библиотека, читальный зал с выходом в сеть Интернет; актовый зал.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</si>
</sst>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99">
    <xf numFmtId="0" fontId="0" fillId="0" borderId="0" xfId="0"/>
    <xf numFmtId="0" fontId="2" fillId="0" borderId="0" xfId="1" applyFont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/>
    <xf numFmtId="0" fontId="6" fillId="0" borderId="0" xfId="2" applyFont="1" applyFill="1"/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/>
    <xf numFmtId="0" fontId="5" fillId="0" borderId="0" xfId="2" applyFont="1" applyFill="1" applyAlignment="1"/>
    <xf numFmtId="0" fontId="6" fillId="0" borderId="0" xfId="2" applyFont="1" applyFill="1" applyAlignment="1">
      <alignment horizontal="center"/>
    </xf>
    <xf numFmtId="0" fontId="6" fillId="0" borderId="0" xfId="2" applyFont="1" applyFill="1" applyAlignment="1"/>
    <xf numFmtId="0" fontId="5" fillId="0" borderId="0" xfId="2" applyFont="1" applyFill="1" applyAlignment="1">
      <alignment horizontal="center"/>
    </xf>
    <xf numFmtId="49" fontId="6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2" applyFont="1"/>
    <xf numFmtId="0" fontId="7" fillId="0" borderId="0" xfId="2" applyFont="1"/>
    <xf numFmtId="0" fontId="8" fillId="0" borderId="0" xfId="2" applyFont="1"/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/>
    </xf>
    <xf numFmtId="0" fontId="4" fillId="0" borderId="20" xfId="2" applyFont="1" applyBorder="1" applyAlignment="1">
      <alignment horizontal="left"/>
    </xf>
    <xf numFmtId="0" fontId="4" fillId="0" borderId="20" xfId="2" applyFont="1" applyBorder="1" applyAlignment="1">
      <alignment horizontal="center"/>
    </xf>
    <xf numFmtId="0" fontId="4" fillId="0" borderId="28" xfId="2" applyFont="1" applyBorder="1" applyAlignment="1">
      <alignment horizontal="left"/>
    </xf>
    <xf numFmtId="0" fontId="4" fillId="0" borderId="28" xfId="2" applyFont="1" applyBorder="1" applyAlignment="1">
      <alignment horizontal="center"/>
    </xf>
    <xf numFmtId="0" fontId="5" fillId="0" borderId="36" xfId="2" applyFont="1" applyBorder="1" applyAlignment="1">
      <alignment horizontal="center"/>
    </xf>
    <xf numFmtId="0" fontId="5" fillId="0" borderId="0" xfId="2" applyFont="1" applyFill="1"/>
    <xf numFmtId="0" fontId="6" fillId="0" borderId="44" xfId="2" applyFont="1" applyFill="1" applyBorder="1" applyAlignment="1">
      <alignment horizontal="center" vertical="center"/>
    </xf>
    <xf numFmtId="49" fontId="6" fillId="0" borderId="44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49" fontId="6" fillId="0" borderId="48" xfId="2" applyNumberFormat="1" applyFont="1" applyFill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textRotation="90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44" xfId="2" applyFont="1" applyFill="1" applyBorder="1"/>
    <xf numFmtId="49" fontId="13" fillId="0" borderId="44" xfId="2" applyNumberFormat="1" applyFont="1" applyFill="1" applyBorder="1" applyAlignment="1">
      <alignment horizontal="center"/>
    </xf>
    <xf numFmtId="0" fontId="13" fillId="0" borderId="0" xfId="2" applyFont="1" applyFill="1"/>
    <xf numFmtId="0" fontId="13" fillId="0" borderId="59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13" fillId="0" borderId="62" xfId="2" applyFont="1" applyFill="1" applyBorder="1" applyAlignment="1">
      <alignment horizontal="center" vertical="center" wrapText="1"/>
    </xf>
    <xf numFmtId="0" fontId="6" fillId="0" borderId="66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70" xfId="2" applyFont="1" applyFill="1" applyBorder="1" applyAlignment="1">
      <alignment horizontal="center" vertical="center"/>
    </xf>
    <xf numFmtId="0" fontId="6" fillId="0" borderId="68" xfId="2" applyFont="1" applyFill="1" applyBorder="1" applyAlignment="1">
      <alignment horizontal="center" vertical="center"/>
    </xf>
    <xf numFmtId="0" fontId="6" fillId="0" borderId="71" xfId="2" applyFont="1" applyFill="1" applyBorder="1" applyAlignment="1">
      <alignment horizontal="center" vertical="center"/>
    </xf>
    <xf numFmtId="0" fontId="6" fillId="0" borderId="67" xfId="2" applyFont="1" applyFill="1" applyBorder="1" applyAlignment="1">
      <alignment horizontal="center" vertical="center"/>
    </xf>
    <xf numFmtId="0" fontId="13" fillId="0" borderId="72" xfId="2" applyFont="1" applyFill="1" applyBorder="1" applyAlignment="1">
      <alignment horizontal="center" vertical="center"/>
    </xf>
    <xf numFmtId="0" fontId="13" fillId="0" borderId="73" xfId="2" applyFont="1" applyFill="1" applyBorder="1" applyAlignment="1">
      <alignment horizontal="center" vertical="center"/>
    </xf>
    <xf numFmtId="0" fontId="13" fillId="0" borderId="74" xfId="2" applyFont="1" applyFill="1" applyBorder="1" applyAlignment="1">
      <alignment horizontal="center" vertical="center"/>
    </xf>
    <xf numFmtId="0" fontId="13" fillId="0" borderId="75" xfId="2" applyFont="1" applyFill="1" applyBorder="1"/>
    <xf numFmtId="49" fontId="13" fillId="0" borderId="75" xfId="2" applyNumberFormat="1" applyFont="1" applyFill="1" applyBorder="1" applyAlignment="1">
      <alignment horizontal="center"/>
    </xf>
    <xf numFmtId="0" fontId="13" fillId="0" borderId="76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left" vertical="center"/>
    </xf>
    <xf numFmtId="0" fontId="13" fillId="0" borderId="77" xfId="2" applyFont="1" applyFill="1" applyBorder="1" applyAlignment="1">
      <alignment vertical="center" wrapText="1"/>
    </xf>
    <xf numFmtId="0" fontId="13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/>
    </xf>
    <xf numFmtId="0" fontId="6" fillId="0" borderId="48" xfId="2" applyFont="1" applyFill="1" applyBorder="1"/>
    <xf numFmtId="49" fontId="6" fillId="0" borderId="48" xfId="2" applyNumberFormat="1" applyFont="1" applyFill="1" applyBorder="1" applyAlignment="1">
      <alignment horizontal="center"/>
    </xf>
    <xf numFmtId="0" fontId="13" fillId="0" borderId="56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44" xfId="2" applyFont="1" applyFill="1" applyBorder="1"/>
    <xf numFmtId="49" fontId="6" fillId="0" borderId="44" xfId="2" applyNumberFormat="1" applyFont="1" applyFill="1" applyBorder="1" applyAlignment="1">
      <alignment horizontal="center"/>
    </xf>
    <xf numFmtId="0" fontId="6" fillId="0" borderId="50" xfId="2" applyFont="1" applyFill="1" applyBorder="1" applyAlignment="1">
      <alignment horizontal="center" vertical="center"/>
    </xf>
    <xf numFmtId="0" fontId="6" fillId="0" borderId="59" xfId="2" applyFont="1" applyFill="1" applyBorder="1" applyAlignment="1">
      <alignment horizontal="center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6" fillId="0" borderId="0" xfId="2" applyFont="1" applyFill="1" applyBorder="1"/>
    <xf numFmtId="49" fontId="6" fillId="0" borderId="0" xfId="2" applyNumberFormat="1" applyFont="1" applyFill="1" applyBorder="1" applyAlignment="1">
      <alignment horizontal="center"/>
    </xf>
    <xf numFmtId="0" fontId="6" fillId="0" borderId="62" xfId="2" applyFont="1" applyFill="1" applyBorder="1" applyAlignment="1">
      <alignment horizontal="center" vertical="center"/>
    </xf>
    <xf numFmtId="0" fontId="15" fillId="0" borderId="59" xfId="2" applyFont="1" applyFill="1" applyBorder="1" applyAlignment="1">
      <alignment horizontal="center" vertical="center"/>
    </xf>
    <xf numFmtId="0" fontId="15" fillId="0" borderId="60" xfId="2" applyFont="1" applyFill="1" applyBorder="1" applyAlignment="1">
      <alignment horizontal="center" vertical="center"/>
    </xf>
    <xf numFmtId="0" fontId="15" fillId="0" borderId="61" xfId="2" applyFont="1" applyFill="1" applyBorder="1" applyAlignment="1">
      <alignment horizontal="center" vertical="center"/>
    </xf>
    <xf numFmtId="0" fontId="15" fillId="0" borderId="0" xfId="2" applyFont="1" applyFill="1" applyBorder="1"/>
    <xf numFmtId="49" fontId="15" fillId="0" borderId="0" xfId="2" applyNumberFormat="1" applyFont="1" applyFill="1" applyBorder="1" applyAlignment="1">
      <alignment horizontal="center"/>
    </xf>
    <xf numFmtId="0" fontId="15" fillId="0" borderId="62" xfId="2" applyFont="1" applyFill="1" applyBorder="1" applyAlignment="1">
      <alignment horizontal="center" vertical="center"/>
    </xf>
    <xf numFmtId="0" fontId="15" fillId="0" borderId="0" xfId="2" applyFont="1" applyFill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/>
    </xf>
    <xf numFmtId="0" fontId="6" fillId="0" borderId="56" xfId="2" applyFont="1" applyFill="1" applyBorder="1" applyAlignment="1">
      <alignment horizontal="center" vertical="center"/>
    </xf>
    <xf numFmtId="0" fontId="13" fillId="0" borderId="78" xfId="2" applyFont="1" applyFill="1" applyBorder="1" applyAlignment="1">
      <alignment horizontal="center" vertical="center"/>
    </xf>
    <xf numFmtId="0" fontId="13" fillId="0" borderId="79" xfId="2" applyFont="1" applyFill="1" applyBorder="1" applyAlignment="1">
      <alignment horizontal="center" vertical="center"/>
    </xf>
    <xf numFmtId="0" fontId="13" fillId="0" borderId="80" xfId="2" applyFont="1" applyFill="1" applyBorder="1" applyAlignment="1">
      <alignment horizontal="center" vertical="center"/>
    </xf>
    <xf numFmtId="0" fontId="13" fillId="0" borderId="81" xfId="2" applyFont="1" applyFill="1" applyBorder="1" applyAlignment="1">
      <alignment horizontal="center" vertical="center"/>
    </xf>
    <xf numFmtId="0" fontId="16" fillId="0" borderId="20" xfId="3" applyFont="1" applyBorder="1" applyAlignment="1">
      <alignment horizontal="left" vertical="center" wrapText="1"/>
    </xf>
    <xf numFmtId="0" fontId="13" fillId="0" borderId="22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left" vertical="center" wrapText="1"/>
    </xf>
    <xf numFmtId="0" fontId="13" fillId="0" borderId="28" xfId="2" applyFont="1" applyFill="1" applyBorder="1" applyAlignment="1">
      <alignment vertical="center"/>
    </xf>
    <xf numFmtId="0" fontId="6" fillId="0" borderId="21" xfId="2" applyFont="1" applyFill="1" applyBorder="1" applyAlignment="1">
      <alignment horizontal="center"/>
    </xf>
    <xf numFmtId="0" fontId="16" fillId="0" borderId="20" xfId="3" applyFont="1" applyBorder="1" applyAlignment="1">
      <alignment horizontal="left" vertical="center"/>
    </xf>
    <xf numFmtId="0" fontId="13" fillId="0" borderId="20" xfId="2" applyFont="1" applyFill="1" applyBorder="1" applyAlignment="1">
      <alignment horizontal="left" vertical="center" wrapText="1"/>
    </xf>
    <xf numFmtId="0" fontId="6" fillId="0" borderId="75" xfId="2" applyFont="1" applyFill="1" applyBorder="1"/>
    <xf numFmtId="49" fontId="6" fillId="0" borderId="75" xfId="2" applyNumberFormat="1" applyFont="1" applyFill="1" applyBorder="1" applyAlignment="1">
      <alignment horizontal="center"/>
    </xf>
    <xf numFmtId="0" fontId="17" fillId="0" borderId="20" xfId="3" applyFont="1" applyBorder="1" applyAlignment="1">
      <alignment vertical="center"/>
    </xf>
    <xf numFmtId="0" fontId="15" fillId="0" borderId="23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left" vertical="center"/>
    </xf>
    <xf numFmtId="0" fontId="13" fillId="0" borderId="36" xfId="2" applyFont="1" applyFill="1" applyBorder="1" applyAlignment="1">
      <alignment horizontal="right"/>
    </xf>
    <xf numFmtId="0" fontId="13" fillId="0" borderId="11" xfId="2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horizontal="center" vertical="center"/>
    </xf>
    <xf numFmtId="0" fontId="13" fillId="0" borderId="39" xfId="2" applyFont="1" applyFill="1" applyBorder="1" applyAlignment="1">
      <alignment horizontal="center" vertical="center"/>
    </xf>
    <xf numFmtId="0" fontId="13" fillId="0" borderId="40" xfId="2" applyFont="1" applyFill="1" applyBorder="1" applyAlignment="1">
      <alignment horizontal="center" vertical="center"/>
    </xf>
    <xf numFmtId="0" fontId="13" fillId="0" borderId="37" xfId="2" applyFont="1" applyFill="1" applyBorder="1" applyAlignment="1">
      <alignment horizontal="center" vertical="center"/>
    </xf>
    <xf numFmtId="0" fontId="13" fillId="0" borderId="82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left" vertical="center"/>
    </xf>
    <xf numFmtId="0" fontId="13" fillId="0" borderId="22" xfId="2" applyFont="1" applyFill="1" applyBorder="1" applyAlignment="1">
      <alignment vertical="center"/>
    </xf>
    <xf numFmtId="0" fontId="6" fillId="0" borderId="45" xfId="2" applyFont="1" applyFill="1" applyBorder="1" applyAlignment="1">
      <alignment horizontal="center" vertical="center"/>
    </xf>
    <xf numFmtId="0" fontId="6" fillId="0" borderId="72" xfId="2" applyFont="1" applyFill="1" applyBorder="1" applyAlignment="1">
      <alignment horizontal="center" vertical="center"/>
    </xf>
    <xf numFmtId="0" fontId="6" fillId="0" borderId="73" xfId="2" applyFont="1" applyFill="1" applyBorder="1" applyAlignment="1">
      <alignment horizontal="center" vertical="center"/>
    </xf>
    <xf numFmtId="0" fontId="6" fillId="0" borderId="74" xfId="2" applyFont="1" applyFill="1" applyBorder="1" applyAlignment="1">
      <alignment horizontal="center" vertical="center"/>
    </xf>
    <xf numFmtId="0" fontId="6" fillId="0" borderId="75" xfId="2" applyFont="1" applyFill="1" applyBorder="1" applyAlignment="1">
      <alignment horizontal="center"/>
    </xf>
    <xf numFmtId="0" fontId="6" fillId="0" borderId="76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left" vertical="center"/>
    </xf>
    <xf numFmtId="0" fontId="6" fillId="0" borderId="30" xfId="2" applyFont="1" applyFill="1" applyBorder="1" applyAlignment="1">
      <alignment horizontal="center" vertical="center"/>
    </xf>
    <xf numFmtId="0" fontId="6" fillId="0" borderId="78" xfId="2" applyFont="1" applyFill="1" applyBorder="1" applyAlignment="1">
      <alignment horizontal="center" vertical="center"/>
    </xf>
    <xf numFmtId="0" fontId="6" fillId="0" borderId="79" xfId="2" applyFont="1" applyFill="1" applyBorder="1" applyAlignment="1">
      <alignment horizontal="center" vertical="center"/>
    </xf>
    <xf numFmtId="0" fontId="6" fillId="0" borderId="8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6" fillId="0" borderId="8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3" fillId="0" borderId="8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vertical="center"/>
    </xf>
    <xf numFmtId="0" fontId="13" fillId="0" borderId="79" xfId="2" applyFont="1" applyFill="1" applyBorder="1" applyAlignment="1">
      <alignment horizontal="center"/>
    </xf>
    <xf numFmtId="0" fontId="13" fillId="0" borderId="91" xfId="2" applyFont="1" applyFill="1" applyBorder="1" applyAlignment="1">
      <alignment horizontal="center"/>
    </xf>
    <xf numFmtId="0" fontId="6" fillId="0" borderId="49" xfId="2" applyFont="1" applyFill="1" applyBorder="1" applyAlignment="1">
      <alignment horizontal="center"/>
    </xf>
    <xf numFmtId="0" fontId="6" fillId="0" borderId="51" xfId="2" applyFont="1" applyFill="1" applyBorder="1" applyAlignment="1">
      <alignment horizontal="center"/>
    </xf>
    <xf numFmtId="0" fontId="6" fillId="0" borderId="52" xfId="2" applyFont="1" applyFill="1" applyBorder="1" applyAlignment="1">
      <alignment horizontal="center"/>
    </xf>
    <xf numFmtId="0" fontId="6" fillId="0" borderId="44" xfId="2" applyFont="1" applyFill="1" applyBorder="1" applyAlignment="1">
      <alignment horizontal="center"/>
    </xf>
    <xf numFmtId="0" fontId="6" fillId="0" borderId="50" xfId="2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3" xfId="2" applyFont="1" applyFill="1" applyBorder="1" applyAlignment="1">
      <alignment horizontal="center"/>
    </xf>
    <xf numFmtId="0" fontId="6" fillId="0" borderId="59" xfId="2" applyFont="1" applyFill="1" applyBorder="1" applyAlignment="1">
      <alignment horizontal="center"/>
    </xf>
    <xf numFmtId="0" fontId="6" fillId="0" borderId="60" xfId="2" applyFont="1" applyFill="1" applyBorder="1" applyAlignment="1">
      <alignment horizontal="center"/>
    </xf>
    <xf numFmtId="0" fontId="6" fillId="0" borderId="61" xfId="2" applyFont="1" applyFill="1" applyBorder="1" applyAlignment="1">
      <alignment horizontal="center"/>
    </xf>
    <xf numFmtId="0" fontId="6" fillId="0" borderId="62" xfId="2" applyFont="1" applyFill="1" applyBorder="1" applyAlignment="1">
      <alignment horizontal="center"/>
    </xf>
    <xf numFmtId="0" fontId="6" fillId="0" borderId="92" xfId="2" applyFont="1" applyFill="1" applyBorder="1" applyAlignment="1">
      <alignment horizontal="center"/>
    </xf>
    <xf numFmtId="0" fontId="6" fillId="0" borderId="93" xfId="2" applyFont="1" applyFill="1" applyBorder="1" applyAlignment="1">
      <alignment horizontal="center"/>
    </xf>
    <xf numFmtId="0" fontId="6" fillId="0" borderId="94" xfId="2" applyFont="1" applyFill="1" applyBorder="1" applyAlignment="1">
      <alignment horizontal="center"/>
    </xf>
    <xf numFmtId="0" fontId="6" fillId="0" borderId="95" xfId="2" applyFont="1" applyFill="1" applyBorder="1" applyAlignment="1">
      <alignment horizontal="center"/>
    </xf>
    <xf numFmtId="0" fontId="6" fillId="0" borderId="78" xfId="2" applyFont="1" applyFill="1" applyBorder="1" applyAlignment="1">
      <alignment horizontal="center"/>
    </xf>
    <xf numFmtId="0" fontId="6" fillId="0" borderId="79" xfId="2" applyFont="1" applyFill="1" applyBorder="1" applyAlignment="1">
      <alignment horizontal="center"/>
    </xf>
    <xf numFmtId="0" fontId="6" fillId="0" borderId="80" xfId="2" applyFont="1" applyFill="1" applyBorder="1" applyAlignment="1">
      <alignment horizontal="center"/>
    </xf>
    <xf numFmtId="0" fontId="6" fillId="0" borderId="81" xfId="2" applyFont="1" applyFill="1" applyBorder="1" applyAlignment="1">
      <alignment horizontal="center"/>
    </xf>
    <xf numFmtId="0" fontId="6" fillId="0" borderId="91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vertical="center"/>
    </xf>
    <xf numFmtId="0" fontId="6" fillId="0" borderId="53" xfId="2" applyFont="1" applyFill="1" applyBorder="1" applyAlignment="1">
      <alignment horizontal="center"/>
    </xf>
    <xf numFmtId="0" fontId="6" fillId="0" borderId="54" xfId="2" applyFont="1" applyFill="1" applyBorder="1" applyAlignment="1">
      <alignment horizontal="center"/>
    </xf>
    <xf numFmtId="0" fontId="6" fillId="0" borderId="55" xfId="2" applyFont="1" applyFill="1" applyBorder="1" applyAlignment="1">
      <alignment horizontal="center"/>
    </xf>
    <xf numFmtId="0" fontId="6" fillId="0" borderId="48" xfId="2" applyFont="1" applyFill="1" applyBorder="1" applyAlignment="1">
      <alignment horizontal="center"/>
    </xf>
    <xf numFmtId="0" fontId="6" fillId="0" borderId="56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19" fillId="0" borderId="0" xfId="3" applyFont="1" applyBorder="1" applyAlignment="1">
      <alignment horizontal="left" vertical="center"/>
    </xf>
    <xf numFmtId="0" fontId="19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" fillId="0" borderId="0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left"/>
    </xf>
    <xf numFmtId="0" fontId="4" fillId="0" borderId="45" xfId="2" applyFont="1" applyFill="1" applyBorder="1" applyAlignment="1">
      <alignment horizontal="left"/>
    </xf>
    <xf numFmtId="0" fontId="4" fillId="0" borderId="23" xfId="2" applyFont="1" applyFill="1" applyBorder="1" applyAlignment="1">
      <alignment horizontal="left"/>
    </xf>
    <xf numFmtId="0" fontId="5" fillId="0" borderId="21" xfId="2" applyFont="1" applyFill="1" applyBorder="1" applyAlignment="1">
      <alignment horizontal="right"/>
    </xf>
    <xf numFmtId="0" fontId="5" fillId="0" borderId="25" xfId="2" applyFont="1" applyFill="1" applyBorder="1" applyAlignment="1">
      <alignment horizontal="right"/>
    </xf>
    <xf numFmtId="0" fontId="4" fillId="0" borderId="23" xfId="2" applyFont="1" applyFill="1" applyBorder="1" applyAlignment="1">
      <alignment horizontal="right"/>
    </xf>
    <xf numFmtId="0" fontId="5" fillId="0" borderId="21" xfId="2" applyFont="1" applyFill="1" applyBorder="1" applyAlignment="1">
      <alignment horizontal="left"/>
    </xf>
    <xf numFmtId="0" fontId="5" fillId="0" borderId="27" xfId="2" applyFont="1" applyFill="1" applyBorder="1" applyAlignment="1">
      <alignment horizontal="left"/>
    </xf>
    <xf numFmtId="0" fontId="5" fillId="0" borderId="22" xfId="2" applyFont="1" applyFill="1" applyBorder="1" applyAlignment="1">
      <alignment horizontal="left"/>
    </xf>
    <xf numFmtId="0" fontId="5" fillId="0" borderId="45" xfId="2" applyFont="1" applyFill="1" applyBorder="1" applyAlignment="1">
      <alignment horizontal="left"/>
    </xf>
    <xf numFmtId="0" fontId="5" fillId="0" borderId="23" xfId="2" applyFont="1" applyFill="1" applyBorder="1" applyAlignment="1">
      <alignment horizontal="left"/>
    </xf>
    <xf numFmtId="0" fontId="4" fillId="0" borderId="16" xfId="2" applyFont="1" applyFill="1" applyBorder="1" applyAlignment="1">
      <alignment horizontal="left"/>
    </xf>
    <xf numFmtId="0" fontId="4" fillId="0" borderId="11" xfId="2" applyFont="1" applyFill="1" applyBorder="1" applyAlignment="1">
      <alignment horizontal="left"/>
    </xf>
    <xf numFmtId="0" fontId="4" fillId="0" borderId="65" xfId="2" applyFont="1" applyFill="1" applyBorder="1" applyAlignment="1">
      <alignment horizontal="left"/>
    </xf>
    <xf numFmtId="0" fontId="4" fillId="0" borderId="12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right"/>
    </xf>
    <xf numFmtId="0" fontId="4" fillId="0" borderId="33" xfId="2" applyFont="1" applyFill="1" applyBorder="1" applyAlignment="1">
      <alignment horizontal="right"/>
    </xf>
    <xf numFmtId="0" fontId="4" fillId="0" borderId="12" xfId="2" applyFont="1" applyFill="1" applyBorder="1" applyAlignment="1">
      <alignment horizontal="right"/>
    </xf>
    <xf numFmtId="0" fontId="4" fillId="0" borderId="10" xfId="2" applyFont="1" applyFill="1" applyBorder="1" applyAlignment="1">
      <alignment horizontal="left"/>
    </xf>
    <xf numFmtId="0" fontId="4" fillId="0" borderId="21" xfId="2" applyFont="1" applyFill="1" applyBorder="1" applyAlignment="1">
      <alignment horizontal="right"/>
    </xf>
    <xf numFmtId="0" fontId="4" fillId="0" borderId="25" xfId="2" applyFont="1" applyFill="1" applyBorder="1" applyAlignment="1">
      <alignment horizontal="right"/>
    </xf>
    <xf numFmtId="0" fontId="4" fillId="0" borderId="21" xfId="2" applyFont="1" applyFill="1" applyBorder="1" applyAlignment="1">
      <alignment horizontal="left"/>
    </xf>
    <xf numFmtId="0" fontId="5" fillId="0" borderId="23" xfId="2" applyFont="1" applyFill="1" applyBorder="1" applyAlignment="1">
      <alignment horizontal="right"/>
    </xf>
    <xf numFmtId="0" fontId="5" fillId="0" borderId="24" xfId="2" applyFont="1" applyFill="1" applyBorder="1" applyAlignment="1">
      <alignment horizontal="left"/>
    </xf>
    <xf numFmtId="0" fontId="5" fillId="0" borderId="25" xfId="2" applyFont="1" applyFill="1" applyBorder="1" applyAlignment="1">
      <alignment horizontal="left"/>
    </xf>
    <xf numFmtId="0" fontId="5" fillId="0" borderId="26" xfId="2" applyFont="1" applyFill="1" applyBorder="1" applyAlignment="1">
      <alignment horizontal="left"/>
    </xf>
    <xf numFmtId="0" fontId="5" fillId="0" borderId="101" xfId="2" applyFont="1" applyFill="1" applyBorder="1" applyAlignment="1">
      <alignment horizont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left" vertical="center" wrapText="1"/>
    </xf>
    <xf numFmtId="0" fontId="5" fillId="0" borderId="41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18" fillId="0" borderId="102" xfId="2" applyFont="1" applyFill="1" applyBorder="1" applyAlignment="1">
      <alignment horizontal="center"/>
    </xf>
    <xf numFmtId="0" fontId="18" fillId="0" borderId="99" xfId="2" applyFont="1" applyFill="1" applyBorder="1" applyAlignment="1">
      <alignment horizontal="center"/>
    </xf>
    <xf numFmtId="0" fontId="18" fillId="0" borderId="103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left"/>
    </xf>
    <xf numFmtId="0" fontId="4" fillId="0" borderId="18" xfId="2" applyFont="1" applyFill="1" applyBorder="1" applyAlignment="1">
      <alignment horizontal="left"/>
    </xf>
    <xf numFmtId="0" fontId="4" fillId="0" borderId="19" xfId="2" applyFont="1" applyFill="1" applyBorder="1" applyAlignment="1">
      <alignment horizontal="left"/>
    </xf>
    <xf numFmtId="0" fontId="6" fillId="0" borderId="22" xfId="2" applyFont="1" applyFill="1" applyBorder="1" applyAlignment="1">
      <alignment horizontal="left" vertical="center"/>
    </xf>
    <xf numFmtId="0" fontId="6" fillId="0" borderId="45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left" vertical="center"/>
    </xf>
    <xf numFmtId="0" fontId="13" fillId="0" borderId="11" xfId="2" applyFont="1" applyFill="1" applyBorder="1" applyAlignment="1">
      <alignment horizontal="left" vertical="center"/>
    </xf>
    <xf numFmtId="0" fontId="6" fillId="0" borderId="6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left" vertical="center" wrapText="1"/>
    </xf>
    <xf numFmtId="0" fontId="6" fillId="0" borderId="45" xfId="2" applyFont="1" applyFill="1" applyBorder="1" applyAlignment="1">
      <alignment horizontal="center"/>
    </xf>
    <xf numFmtId="0" fontId="6" fillId="0" borderId="27" xfId="2" applyFont="1" applyFill="1" applyBorder="1" applyAlignment="1">
      <alignment horizontal="center"/>
    </xf>
    <xf numFmtId="0" fontId="17" fillId="0" borderId="22" xfId="3" applyFont="1" applyBorder="1" applyAlignment="1">
      <alignment horizontal="left" vertical="center" wrapText="1"/>
    </xf>
    <xf numFmtId="0" fontId="13" fillId="0" borderId="88" xfId="2" applyFont="1" applyFill="1" applyBorder="1" applyAlignment="1">
      <alignment horizontal="center"/>
    </xf>
    <xf numFmtId="0" fontId="13" fillId="0" borderId="89" xfId="2" applyFont="1" applyFill="1" applyBorder="1" applyAlignment="1">
      <alignment horizontal="center"/>
    </xf>
    <xf numFmtId="0" fontId="13" fillId="0" borderId="90" xfId="2" applyFont="1" applyFill="1" applyBorder="1" applyAlignment="1">
      <alignment horizontal="center"/>
    </xf>
    <xf numFmtId="0" fontId="6" fillId="0" borderId="22" xfId="2" applyFont="1" applyFill="1" applyBorder="1" applyAlignment="1">
      <alignment horizontal="center" vertical="center"/>
    </xf>
    <xf numFmtId="0" fontId="13" fillId="0" borderId="40" xfId="2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horizontal="center" vertical="center"/>
    </xf>
    <xf numFmtId="0" fontId="13" fillId="0" borderId="82" xfId="2" applyFont="1" applyFill="1" applyBorder="1" applyAlignment="1">
      <alignment horizontal="center" vertical="center"/>
    </xf>
    <xf numFmtId="0" fontId="13" fillId="0" borderId="83" xfId="1" applyFont="1" applyBorder="1" applyAlignment="1">
      <alignment horizontal="left" vertical="top" wrapText="1"/>
    </xf>
    <xf numFmtId="0" fontId="13" fillId="0" borderId="84" xfId="1" applyFont="1" applyBorder="1" applyAlignment="1">
      <alignment horizontal="left" vertical="top" wrapText="1"/>
    </xf>
    <xf numFmtId="0" fontId="13" fillId="0" borderId="35" xfId="1" applyFont="1" applyBorder="1" applyAlignment="1">
      <alignment horizontal="left" vertical="top" wrapText="1"/>
    </xf>
    <xf numFmtId="0" fontId="13" fillId="0" borderId="86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13" fillId="0" borderId="87" xfId="1" applyFont="1" applyBorder="1" applyAlignment="1">
      <alignment horizontal="left" vertical="top" wrapText="1"/>
    </xf>
    <xf numFmtId="0" fontId="13" fillId="0" borderId="88" xfId="1" applyFont="1" applyBorder="1" applyAlignment="1">
      <alignment horizontal="left" vertical="top" wrapText="1"/>
    </xf>
    <xf numFmtId="0" fontId="13" fillId="0" borderId="99" xfId="1" applyFont="1" applyBorder="1" applyAlignment="1">
      <alignment horizontal="left" vertical="top" wrapText="1"/>
    </xf>
    <xf numFmtId="0" fontId="13" fillId="0" borderId="100" xfId="1" applyFont="1" applyBorder="1" applyAlignment="1">
      <alignment horizontal="left" vertical="top" wrapText="1"/>
    </xf>
    <xf numFmtId="0" fontId="13" fillId="0" borderId="22" xfId="2" applyFont="1" applyFill="1" applyBorder="1" applyAlignment="1">
      <alignment horizontal="center" vertical="center" textRotation="90"/>
    </xf>
    <xf numFmtId="0" fontId="13" fillId="0" borderId="11" xfId="2" applyFont="1" applyFill="1" applyBorder="1" applyAlignment="1">
      <alignment horizontal="center" vertical="center" textRotation="90"/>
    </xf>
    <xf numFmtId="0" fontId="13" fillId="0" borderId="27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 vertical="center"/>
    </xf>
    <xf numFmtId="0" fontId="13" fillId="0" borderId="45" xfId="2" applyFont="1" applyFill="1" applyBorder="1" applyAlignment="1">
      <alignment horizontal="center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 textRotation="90" wrapText="1"/>
    </xf>
    <xf numFmtId="0" fontId="13" fillId="0" borderId="12" xfId="2" applyFont="1" applyFill="1" applyBorder="1" applyAlignment="1">
      <alignment horizontal="center" vertical="center" textRotation="90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6" fillId="0" borderId="67" xfId="2" applyFont="1" applyFill="1" applyBorder="1" applyAlignment="1">
      <alignment horizontal="center" vertical="center"/>
    </xf>
    <xf numFmtId="0" fontId="6" fillId="0" borderId="68" xfId="2" applyFont="1" applyFill="1" applyBorder="1" applyAlignment="1">
      <alignment horizontal="center" vertical="center"/>
    </xf>
    <xf numFmtId="0" fontId="6" fillId="0" borderId="69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 textRotation="90" wrapText="1"/>
    </xf>
    <xf numFmtId="0" fontId="13" fillId="0" borderId="10" xfId="2" applyFont="1" applyFill="1" applyBorder="1" applyAlignment="1">
      <alignment horizontal="center" vertical="center" textRotation="90" wrapText="1"/>
    </xf>
    <xf numFmtId="0" fontId="13" fillId="0" borderId="22" xfId="2" applyFont="1" applyFill="1" applyBorder="1" applyAlignment="1">
      <alignment horizontal="center" vertical="center" textRotation="90" wrapText="1"/>
    </xf>
    <xf numFmtId="0" fontId="13" fillId="0" borderId="11" xfId="2" applyFont="1" applyFill="1" applyBorder="1" applyAlignment="1">
      <alignment horizontal="center" vertical="center" textRotation="90" wrapText="1"/>
    </xf>
    <xf numFmtId="0" fontId="13" fillId="0" borderId="51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horizontal="center" vertical="center" textRotation="90" wrapText="1"/>
    </xf>
    <xf numFmtId="0" fontId="13" fillId="0" borderId="16" xfId="2" applyFont="1" applyFill="1" applyBorder="1" applyAlignment="1">
      <alignment horizontal="center" vertical="center" textRotation="90" wrapText="1"/>
    </xf>
    <xf numFmtId="0" fontId="13" fillId="0" borderId="49" xfId="2" applyFont="1" applyFill="1" applyBorder="1" applyAlignment="1">
      <alignment horizontal="center" vertical="center"/>
    </xf>
    <xf numFmtId="0" fontId="13" fillId="0" borderId="50" xfId="2" applyFont="1" applyFill="1" applyBorder="1" applyAlignment="1">
      <alignment horizontal="center" vertical="center"/>
    </xf>
    <xf numFmtId="0" fontId="13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 textRotation="90"/>
    </xf>
    <xf numFmtId="0" fontId="13" fillId="0" borderId="10" xfId="2" applyFont="1" applyFill="1" applyBorder="1" applyAlignment="1">
      <alignment horizontal="center" vertical="center" textRotation="90"/>
    </xf>
    <xf numFmtId="0" fontId="13" fillId="0" borderId="22" xfId="2" applyFont="1" applyFill="1" applyBorder="1" applyAlignment="1">
      <alignment horizontal="center" vertical="top" wrapText="1"/>
    </xf>
    <xf numFmtId="0" fontId="13" fillId="0" borderId="23" xfId="2" applyFont="1" applyFill="1" applyBorder="1" applyAlignment="1">
      <alignment horizontal="center" vertical="top" wrapText="1"/>
    </xf>
    <xf numFmtId="0" fontId="13" fillId="0" borderId="46" xfId="2" applyFont="1" applyFill="1" applyBorder="1" applyAlignment="1">
      <alignment horizontal="center" vertical="center"/>
    </xf>
    <xf numFmtId="0" fontId="13" fillId="0" borderId="47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/>
    </xf>
    <xf numFmtId="0" fontId="5" fillId="0" borderId="39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textRotation="90" wrapText="1"/>
    </xf>
    <xf numFmtId="0" fontId="13" fillId="0" borderId="3" xfId="2" applyFont="1" applyFill="1" applyBorder="1" applyAlignment="1">
      <alignment horizontal="center" vertical="center" textRotation="90" wrapText="1"/>
    </xf>
    <xf numFmtId="0" fontId="13" fillId="0" borderId="41" xfId="2" applyFont="1" applyFill="1" applyBorder="1" applyAlignment="1">
      <alignment horizontal="center" vertical="center" textRotation="90" wrapText="1"/>
    </xf>
    <xf numFmtId="0" fontId="13" fillId="0" borderId="45" xfId="2" applyFont="1" applyFill="1" applyBorder="1" applyAlignment="1">
      <alignment horizontal="center" vertical="center" textRotation="90" wrapText="1"/>
    </xf>
    <xf numFmtId="0" fontId="13" fillId="0" borderId="65" xfId="2" applyFont="1" applyFill="1" applyBorder="1" applyAlignment="1">
      <alignment horizontal="center" vertical="center" textRotation="90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35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3" fillId="0" borderId="31" xfId="2" applyFont="1" applyFill="1" applyBorder="1" applyAlignment="1">
      <alignment horizontal="center" vertical="center"/>
    </xf>
    <xf numFmtId="0" fontId="5" fillId="0" borderId="37" xfId="2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7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34" xfId="2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5" xfId="2" applyFont="1" applyFill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7" xfId="3" applyFont="1" applyBorder="1" applyAlignment="1">
      <alignment horizont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учебный план  ДО 2012-2013 ЗПК !" xfId="2"/>
    <cellStyle name="Обычный_УЧЕБНЫЙ ПЛАН ХГО ЗПК 2012 !" xfId="1"/>
    <cellStyle name="Обычный_УЧЕБНЫЙ ПЛАН ШО ЗП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72;&#1103;%20&#1088;&#1072;&#1073;&#1086;&#1090;&#1072;/&#1059;&#1095;&#1077;&#1073;&#1085;&#1099;&#1077;%20&#1087;&#1083;&#1072;&#1085;&#1099;%202017-2018/&#1054;&#1095;&#1085;&#1086;&#1077;%20&#1086;&#1090;&#1076;&#1077;&#1083;&#1077;&#1085;&#1080;&#1077;/&#1091;&#1087;%202014%20&#1079;&#1087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О 9 кл ЗПК 2013"/>
      <sheetName val="ШО 9 кл ЗПК 2013 (2)"/>
      <sheetName val="ШО 11 кл ЗПК 2013"/>
      <sheetName val="ШО 11 кл ЗПК 2013 разв"/>
      <sheetName val="ИЗО 2013 "/>
      <sheetName val="ИЗО 2013  (2)"/>
      <sheetName val="дошк 2013"/>
      <sheetName val="дошк 2013 (озо)"/>
      <sheetName val="дошк 2013 (озо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9"/>
  <sheetViews>
    <sheetView tabSelected="1" topLeftCell="D1" zoomScaleSheetLayoutView="100" workbookViewId="0">
      <selection activeCell="Q89" sqref="Q89"/>
    </sheetView>
  </sheetViews>
  <sheetFormatPr defaultRowHeight="12.75" customHeight="1" x14ac:dyDescent="0.2"/>
  <cols>
    <col min="1" max="1" width="12.42578125" style="31" customWidth="1"/>
    <col min="2" max="2" width="63.85546875" style="7" customWidth="1"/>
    <col min="3" max="3" width="5.85546875" style="11" customWidth="1"/>
    <col min="4" max="4" width="9.5703125" style="11" customWidth="1"/>
    <col min="5" max="5" width="0.140625" style="11" hidden="1" customWidth="1"/>
    <col min="6" max="7" width="7.28515625" style="11" customWidth="1"/>
    <col min="8" max="8" width="8" style="11" customWidth="1"/>
    <col min="9" max="9" width="7.28515625" style="11" customWidth="1"/>
    <col min="10" max="11" width="7.42578125" style="11" customWidth="1"/>
    <col min="12" max="12" width="4.85546875" style="11" customWidth="1"/>
    <col min="13" max="13" width="7" style="11" customWidth="1"/>
    <col min="14" max="14" width="6.42578125" style="11" customWidth="1"/>
    <col min="15" max="15" width="7.42578125" style="11" customWidth="1"/>
    <col min="16" max="17" width="6.85546875" style="11" customWidth="1"/>
    <col min="18" max="18" width="6.42578125" style="11" customWidth="1"/>
    <col min="19" max="19" width="7.28515625" style="11" customWidth="1"/>
    <col min="20" max="20" width="7" style="11" customWidth="1"/>
    <col min="21" max="21" width="7.140625" style="11" customWidth="1"/>
    <col min="22" max="22" width="6.85546875" style="11" customWidth="1"/>
    <col min="23" max="23" width="6.7109375" style="11" customWidth="1"/>
    <col min="24" max="24" width="7.140625" style="11" customWidth="1"/>
    <col min="25" max="32" width="0" style="11" hidden="1" customWidth="1"/>
    <col min="33" max="33" width="0" style="7" hidden="1" customWidth="1"/>
    <col min="34" max="34" width="0" style="14" hidden="1" customWidth="1"/>
    <col min="35" max="36" width="0" style="11" hidden="1" customWidth="1"/>
    <col min="37" max="37" width="0.140625" style="11" hidden="1" customWidth="1"/>
    <col min="38" max="38" width="0.5703125" style="11" hidden="1" customWidth="1"/>
    <col min="39" max="39" width="1.5703125" style="11" hidden="1" customWidth="1"/>
    <col min="40" max="40" width="1.140625" style="11" hidden="1" customWidth="1"/>
    <col min="41" max="41" width="2.28515625" style="11" hidden="1" customWidth="1"/>
    <col min="42" max="42" width="1.85546875" style="11" hidden="1" customWidth="1"/>
    <col min="43" max="43" width="14.140625" style="7" customWidth="1"/>
    <col min="44" max="16384" width="9.140625" style="7"/>
  </cols>
  <sheetData>
    <row r="1" spans="1:44" ht="15.75" x14ac:dyDescent="0.25">
      <c r="A1" s="1" t="s">
        <v>0</v>
      </c>
      <c r="B1" s="2"/>
      <c r="C1" s="2"/>
      <c r="D1" s="3"/>
      <c r="E1" s="2"/>
      <c r="F1" s="3"/>
      <c r="G1" s="4" t="s">
        <v>1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 t="s">
        <v>2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4" ht="15.75" x14ac:dyDescent="0.25">
      <c r="A2" s="1" t="s">
        <v>3</v>
      </c>
      <c r="B2" s="2"/>
      <c r="C2" s="2"/>
      <c r="D2" s="2"/>
      <c r="E2" s="2"/>
      <c r="F2" s="8"/>
      <c r="G2" s="3" t="s">
        <v>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 t="s">
        <v>5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 x14ac:dyDescent="0.25">
      <c r="A3" s="1" t="s">
        <v>3</v>
      </c>
      <c r="B3" s="2"/>
      <c r="C3" s="2"/>
      <c r="D3" s="2"/>
      <c r="E3" s="2"/>
      <c r="F3" s="8"/>
      <c r="G3" s="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 t="s">
        <v>7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5.75" x14ac:dyDescent="0.25">
      <c r="A4" s="1" t="s">
        <v>8</v>
      </c>
      <c r="B4" s="9" t="s">
        <v>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70" t="s">
        <v>10</v>
      </c>
      <c r="S4" s="370"/>
      <c r="T4" s="370"/>
      <c r="U4" s="370"/>
      <c r="V4" s="370"/>
      <c r="W4" s="370"/>
      <c r="X4" s="370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15.75" x14ac:dyDescent="0.25">
      <c r="A5" s="8"/>
      <c r="B5" s="9" t="s">
        <v>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"/>
      <c r="S5" s="3"/>
      <c r="T5" s="3"/>
      <c r="U5" s="5" t="s">
        <v>12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5.75" x14ac:dyDescent="0.25">
      <c r="A6" s="8"/>
      <c r="B6" s="9" t="s">
        <v>13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"/>
      <c r="S6" s="3"/>
      <c r="T6" s="3"/>
      <c r="U6" s="11" t="s">
        <v>14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9" customHeight="1" x14ac:dyDescent="0.25">
      <c r="A7" s="2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44" ht="6.75" customHeight="1" x14ac:dyDescent="0.25">
      <c r="A8" s="2"/>
      <c r="B8" s="2"/>
      <c r="C8" s="2"/>
      <c r="D8" s="2"/>
      <c r="E8" s="2"/>
      <c r="F8" s="8"/>
      <c r="G8" s="1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44" ht="15.75" x14ac:dyDescent="0.25">
      <c r="A9" s="2"/>
      <c r="B9" s="2"/>
      <c r="C9" s="2"/>
      <c r="D9" s="2"/>
      <c r="E9" s="2"/>
      <c r="F9" s="8"/>
      <c r="G9" s="13"/>
      <c r="H9" s="13"/>
      <c r="I9" s="15"/>
      <c r="J9" s="16"/>
      <c r="K9" s="16"/>
      <c r="L9" s="16" t="s">
        <v>15</v>
      </c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  <c r="X9" s="3"/>
    </row>
    <row r="10" spans="1:44" ht="15.75" x14ac:dyDescent="0.25">
      <c r="A10" s="2"/>
      <c r="B10" s="2"/>
      <c r="C10" s="2"/>
      <c r="D10" s="2"/>
      <c r="E10" s="2"/>
      <c r="F10" s="8"/>
      <c r="G10" s="13"/>
      <c r="H10" s="13"/>
      <c r="I10" s="15"/>
      <c r="J10" s="16"/>
      <c r="K10" s="16"/>
      <c r="L10" s="16" t="s">
        <v>16</v>
      </c>
      <c r="M10" s="16"/>
      <c r="N10" s="16"/>
      <c r="O10" s="16"/>
      <c r="P10" s="16"/>
      <c r="Q10" s="16"/>
      <c r="R10" s="16"/>
      <c r="S10" s="17"/>
      <c r="T10" s="17"/>
      <c r="U10" s="17"/>
      <c r="V10" s="17"/>
      <c r="W10" s="17"/>
      <c r="X10" s="3"/>
    </row>
    <row r="11" spans="1:44" ht="15.75" x14ac:dyDescent="0.25">
      <c r="A11" s="2"/>
      <c r="B11" s="2"/>
      <c r="C11" s="2"/>
      <c r="D11" s="2"/>
      <c r="E11" s="2"/>
      <c r="F11" s="8"/>
      <c r="G11" s="13"/>
      <c r="H11" s="13"/>
      <c r="I11" s="15"/>
      <c r="J11" s="16"/>
      <c r="K11" s="16"/>
      <c r="L11" s="16" t="s">
        <v>17</v>
      </c>
      <c r="M11" s="16"/>
      <c r="N11" s="16"/>
      <c r="O11" s="16"/>
      <c r="P11" s="16"/>
      <c r="Q11" s="16"/>
      <c r="R11" s="16"/>
      <c r="S11" s="17"/>
      <c r="T11" s="17"/>
      <c r="U11" s="17"/>
      <c r="V11" s="17"/>
      <c r="W11" s="17"/>
      <c r="X11" s="3"/>
    </row>
    <row r="12" spans="1:44" ht="15.75" x14ac:dyDescent="0.25">
      <c r="A12" s="2"/>
      <c r="B12" s="2"/>
      <c r="C12" s="2"/>
      <c r="D12" s="2"/>
      <c r="E12" s="2"/>
      <c r="F12" s="8"/>
      <c r="G12" s="13"/>
      <c r="H12" s="13"/>
      <c r="I12" s="3"/>
      <c r="J12" s="17"/>
      <c r="K12" s="17"/>
      <c r="L12" s="16" t="s">
        <v>18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3"/>
    </row>
    <row r="13" spans="1:44" ht="17.25" customHeight="1" x14ac:dyDescent="0.25">
      <c r="A13" s="2"/>
      <c r="B13" s="2"/>
      <c r="C13" s="2"/>
      <c r="D13" s="2"/>
      <c r="E13" s="2"/>
      <c r="F13" s="8"/>
      <c r="G13" s="13"/>
      <c r="H13" s="13"/>
      <c r="I13" s="3"/>
      <c r="J13" s="371" t="s">
        <v>19</v>
      </c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17"/>
      <c r="X13" s="3"/>
      <c r="AF13" s="7"/>
      <c r="AG13" s="14"/>
      <c r="AH13" s="11"/>
      <c r="AP13" s="7"/>
    </row>
    <row r="14" spans="1:44" ht="3.75" hidden="1" customHeight="1" x14ac:dyDescent="0.25">
      <c r="A14" s="2"/>
      <c r="B14" s="2"/>
      <c r="C14" s="2"/>
      <c r="D14" s="2"/>
      <c r="E14" s="2"/>
      <c r="F14" s="8"/>
      <c r="G14" s="13"/>
      <c r="H14" s="1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44" ht="15.75" x14ac:dyDescent="0.25">
      <c r="A15" s="18" t="s">
        <v>20</v>
      </c>
      <c r="B15" s="18"/>
      <c r="C15" s="19"/>
      <c r="D15" s="19"/>
      <c r="E15" s="19"/>
      <c r="F15" s="19"/>
      <c r="G15" s="19"/>
      <c r="H15" s="19"/>
      <c r="I15" s="19"/>
      <c r="J15" s="20"/>
      <c r="K15" s="2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44" ht="7.5" customHeight="1" thickBo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42" ht="15.75" customHeight="1" thickBot="1" x14ac:dyDescent="0.3">
      <c r="A17" s="372" t="s">
        <v>21</v>
      </c>
      <c r="B17" s="374" t="s">
        <v>22</v>
      </c>
      <c r="C17" s="376" t="s">
        <v>23</v>
      </c>
      <c r="D17" s="377"/>
      <c r="E17" s="378"/>
      <c r="F17" s="382" t="s">
        <v>24</v>
      </c>
      <c r="G17" s="383"/>
      <c r="H17" s="383"/>
      <c r="I17" s="383"/>
      <c r="J17" s="383"/>
      <c r="K17" s="384"/>
      <c r="L17" s="385" t="s">
        <v>25</v>
      </c>
      <c r="M17" s="386"/>
      <c r="N17" s="387"/>
      <c r="O17" s="385" t="s">
        <v>26</v>
      </c>
      <c r="P17" s="386"/>
      <c r="Q17" s="387"/>
      <c r="R17" s="391" t="s">
        <v>27</v>
      </c>
      <c r="S17" s="392"/>
      <c r="T17" s="393"/>
      <c r="U17" s="397" t="s">
        <v>28</v>
      </c>
      <c r="V17" s="392"/>
      <c r="W17" s="393"/>
      <c r="X17" s="3"/>
    </row>
    <row r="18" spans="1:42" ht="57" customHeight="1" thickBot="1" x14ac:dyDescent="0.3">
      <c r="A18" s="373"/>
      <c r="B18" s="375"/>
      <c r="C18" s="379"/>
      <c r="D18" s="380"/>
      <c r="E18" s="381"/>
      <c r="F18" s="358" t="s">
        <v>29</v>
      </c>
      <c r="G18" s="359"/>
      <c r="H18" s="360"/>
      <c r="I18" s="358" t="s">
        <v>30</v>
      </c>
      <c r="J18" s="359"/>
      <c r="K18" s="360"/>
      <c r="L18" s="388"/>
      <c r="M18" s="389"/>
      <c r="N18" s="390"/>
      <c r="O18" s="388"/>
      <c r="P18" s="389"/>
      <c r="Q18" s="390"/>
      <c r="R18" s="394"/>
      <c r="S18" s="395"/>
      <c r="T18" s="396"/>
      <c r="U18" s="398"/>
      <c r="V18" s="395"/>
      <c r="W18" s="396"/>
      <c r="X18" s="3"/>
    </row>
    <row r="19" spans="1:42" ht="15.75" x14ac:dyDescent="0.25">
      <c r="A19" s="21" t="s">
        <v>31</v>
      </c>
      <c r="B19" s="22">
        <v>32</v>
      </c>
      <c r="C19" s="361">
        <v>1</v>
      </c>
      <c r="D19" s="362"/>
      <c r="E19" s="363"/>
      <c r="F19" s="361">
        <v>2</v>
      </c>
      <c r="G19" s="362"/>
      <c r="H19" s="363"/>
      <c r="I19" s="364"/>
      <c r="J19" s="365"/>
      <c r="K19" s="366"/>
      <c r="L19" s="367">
        <v>6</v>
      </c>
      <c r="M19" s="368"/>
      <c r="N19" s="369"/>
      <c r="O19" s="354"/>
      <c r="P19" s="355"/>
      <c r="Q19" s="356"/>
      <c r="R19" s="354">
        <v>11</v>
      </c>
      <c r="S19" s="355"/>
      <c r="T19" s="356"/>
      <c r="U19" s="357">
        <v>52</v>
      </c>
      <c r="V19" s="355"/>
      <c r="W19" s="356"/>
      <c r="X19" s="3"/>
    </row>
    <row r="20" spans="1:42" ht="15.75" x14ac:dyDescent="0.25">
      <c r="A20" s="23" t="s">
        <v>32</v>
      </c>
      <c r="B20" s="24">
        <v>30</v>
      </c>
      <c r="C20" s="344">
        <v>3</v>
      </c>
      <c r="D20" s="345"/>
      <c r="E20" s="346"/>
      <c r="F20" s="344">
        <v>3</v>
      </c>
      <c r="G20" s="345"/>
      <c r="H20" s="346"/>
      <c r="I20" s="347"/>
      <c r="J20" s="348"/>
      <c r="K20" s="349"/>
      <c r="L20" s="350">
        <v>6</v>
      </c>
      <c r="M20" s="351"/>
      <c r="N20" s="352"/>
      <c r="O20" s="353"/>
      <c r="P20" s="329"/>
      <c r="Q20" s="330"/>
      <c r="R20" s="353">
        <v>10</v>
      </c>
      <c r="S20" s="329"/>
      <c r="T20" s="330"/>
      <c r="U20" s="328">
        <v>52</v>
      </c>
      <c r="V20" s="329"/>
      <c r="W20" s="330"/>
      <c r="X20" s="3"/>
    </row>
    <row r="21" spans="1:42" ht="15.75" x14ac:dyDescent="0.25">
      <c r="A21" s="23" t="s">
        <v>33</v>
      </c>
      <c r="B21" s="24">
        <v>24</v>
      </c>
      <c r="C21" s="344">
        <v>2</v>
      </c>
      <c r="D21" s="345"/>
      <c r="E21" s="346"/>
      <c r="F21" s="344">
        <v>9</v>
      </c>
      <c r="G21" s="345"/>
      <c r="H21" s="346"/>
      <c r="I21" s="347"/>
      <c r="J21" s="348"/>
      <c r="K21" s="349"/>
      <c r="L21" s="350">
        <v>6</v>
      </c>
      <c r="M21" s="351"/>
      <c r="N21" s="352"/>
      <c r="O21" s="353"/>
      <c r="P21" s="329"/>
      <c r="Q21" s="330"/>
      <c r="R21" s="353">
        <v>11</v>
      </c>
      <c r="S21" s="329"/>
      <c r="T21" s="330"/>
      <c r="U21" s="328">
        <v>52</v>
      </c>
      <c r="V21" s="329"/>
      <c r="W21" s="330"/>
      <c r="X21" s="3"/>
    </row>
    <row r="22" spans="1:42" ht="16.5" thickBot="1" x14ac:dyDescent="0.3">
      <c r="A22" s="25" t="s">
        <v>34</v>
      </c>
      <c r="B22" s="26">
        <v>20</v>
      </c>
      <c r="C22" s="331">
        <v>2</v>
      </c>
      <c r="D22" s="332"/>
      <c r="E22" s="333"/>
      <c r="F22" s="331">
        <v>1</v>
      </c>
      <c r="G22" s="332"/>
      <c r="H22" s="333"/>
      <c r="I22" s="334">
        <v>4</v>
      </c>
      <c r="J22" s="335"/>
      <c r="K22" s="336"/>
      <c r="L22" s="337">
        <v>6</v>
      </c>
      <c r="M22" s="338"/>
      <c r="N22" s="339"/>
      <c r="O22" s="340">
        <v>8</v>
      </c>
      <c r="P22" s="341"/>
      <c r="Q22" s="342"/>
      <c r="R22" s="340">
        <v>2</v>
      </c>
      <c r="S22" s="341"/>
      <c r="T22" s="342"/>
      <c r="U22" s="343">
        <v>43</v>
      </c>
      <c r="V22" s="341"/>
      <c r="W22" s="342"/>
      <c r="X22" s="3"/>
    </row>
    <row r="23" spans="1:42" ht="16.5" thickBot="1" x14ac:dyDescent="0.3">
      <c r="A23" s="27" t="s">
        <v>35</v>
      </c>
      <c r="B23" s="27">
        <v>106</v>
      </c>
      <c r="C23" s="318">
        <v>8</v>
      </c>
      <c r="D23" s="319"/>
      <c r="E23" s="320"/>
      <c r="F23" s="318">
        <v>15</v>
      </c>
      <c r="G23" s="319"/>
      <c r="H23" s="320"/>
      <c r="I23" s="321">
        <v>4</v>
      </c>
      <c r="J23" s="322"/>
      <c r="K23" s="323"/>
      <c r="L23" s="324">
        <v>24</v>
      </c>
      <c r="M23" s="325"/>
      <c r="N23" s="326"/>
      <c r="O23" s="327">
        <v>8</v>
      </c>
      <c r="P23" s="298"/>
      <c r="Q23" s="299"/>
      <c r="R23" s="327">
        <v>34</v>
      </c>
      <c r="S23" s="298"/>
      <c r="T23" s="299"/>
      <c r="U23" s="297">
        <v>199</v>
      </c>
      <c r="V23" s="298"/>
      <c r="W23" s="299"/>
      <c r="X23" s="3"/>
    </row>
    <row r="24" spans="1:42" ht="33" customHeight="1" thickBot="1" x14ac:dyDescent="0.3">
      <c r="A24" s="28" t="s">
        <v>36</v>
      </c>
      <c r="B24" s="28"/>
      <c r="C24" s="2"/>
      <c r="D24" s="2"/>
      <c r="E24" s="2"/>
      <c r="F24" s="8"/>
      <c r="G24" s="13"/>
      <c r="H24" s="1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42" s="31" customFormat="1" ht="15.75" customHeight="1" x14ac:dyDescent="0.2">
      <c r="A25" s="300" t="s">
        <v>37</v>
      </c>
      <c r="B25" s="303" t="s">
        <v>38</v>
      </c>
      <c r="C25" s="306" t="s">
        <v>39</v>
      </c>
      <c r="D25" s="307"/>
      <c r="E25" s="308"/>
      <c r="F25" s="311" t="s">
        <v>40</v>
      </c>
      <c r="G25" s="312"/>
      <c r="H25" s="312"/>
      <c r="I25" s="312"/>
      <c r="J25" s="312"/>
      <c r="K25" s="312"/>
      <c r="L25" s="313"/>
      <c r="M25" s="314" t="s">
        <v>41</v>
      </c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3"/>
      <c r="Y25" s="288" t="s">
        <v>42</v>
      </c>
      <c r="Z25" s="289"/>
      <c r="AA25" s="289"/>
      <c r="AB25" s="289"/>
      <c r="AC25" s="289"/>
      <c r="AD25" s="289"/>
      <c r="AE25" s="289"/>
      <c r="AF25" s="289"/>
      <c r="AG25" s="29"/>
      <c r="AH25" s="30"/>
      <c r="AI25" s="289" t="s">
        <v>43</v>
      </c>
      <c r="AJ25" s="289"/>
      <c r="AK25" s="289"/>
      <c r="AL25" s="289"/>
      <c r="AM25" s="289"/>
      <c r="AN25" s="289"/>
      <c r="AO25" s="289"/>
      <c r="AP25" s="289"/>
    </row>
    <row r="26" spans="1:42" s="31" customFormat="1" ht="26.25" customHeight="1" thickBot="1" x14ac:dyDescent="0.25">
      <c r="A26" s="301"/>
      <c r="B26" s="304"/>
      <c r="C26" s="284"/>
      <c r="D26" s="280"/>
      <c r="E26" s="309"/>
      <c r="F26" s="290" t="s">
        <v>44</v>
      </c>
      <c r="G26" s="280" t="s">
        <v>45</v>
      </c>
      <c r="H26" s="280" t="s">
        <v>46</v>
      </c>
      <c r="I26" s="292" t="s">
        <v>47</v>
      </c>
      <c r="J26" s="292"/>
      <c r="K26" s="292"/>
      <c r="L26" s="293"/>
      <c r="M26" s="315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7"/>
      <c r="Y26" s="294" t="s">
        <v>48</v>
      </c>
      <c r="Z26" s="295"/>
      <c r="AA26" s="295"/>
      <c r="AB26" s="295"/>
      <c r="AC26" s="295"/>
      <c r="AD26" s="295"/>
      <c r="AE26" s="295"/>
      <c r="AF26" s="295"/>
      <c r="AG26" s="32"/>
      <c r="AH26" s="33"/>
      <c r="AI26" s="295" t="s">
        <v>49</v>
      </c>
      <c r="AJ26" s="295"/>
      <c r="AK26" s="295"/>
      <c r="AL26" s="295"/>
      <c r="AM26" s="295"/>
      <c r="AN26" s="295"/>
      <c r="AO26" s="295"/>
      <c r="AP26" s="295"/>
    </row>
    <row r="27" spans="1:42" s="31" customFormat="1" ht="15.75" customHeight="1" x14ac:dyDescent="0.2">
      <c r="A27" s="301"/>
      <c r="B27" s="304"/>
      <c r="C27" s="284"/>
      <c r="D27" s="280"/>
      <c r="E27" s="309"/>
      <c r="F27" s="290"/>
      <c r="G27" s="280"/>
      <c r="H27" s="280"/>
      <c r="I27" s="262" t="s">
        <v>50</v>
      </c>
      <c r="J27" s="265" t="s">
        <v>51</v>
      </c>
      <c r="K27" s="265"/>
      <c r="L27" s="296"/>
      <c r="M27" s="314" t="s">
        <v>52</v>
      </c>
      <c r="N27" s="312"/>
      <c r="O27" s="313"/>
      <c r="P27" s="311" t="s">
        <v>53</v>
      </c>
      <c r="Q27" s="312"/>
      <c r="R27" s="313"/>
      <c r="S27" s="311" t="s">
        <v>54</v>
      </c>
      <c r="T27" s="312"/>
      <c r="U27" s="313"/>
      <c r="V27" s="311" t="s">
        <v>55</v>
      </c>
      <c r="W27" s="312"/>
      <c r="X27" s="313"/>
      <c r="Y27" s="286" t="s">
        <v>52</v>
      </c>
      <c r="Z27" s="287"/>
      <c r="AA27" s="282" t="s">
        <v>53</v>
      </c>
      <c r="AB27" s="282"/>
      <c r="AC27" s="282" t="s">
        <v>54</v>
      </c>
      <c r="AD27" s="282"/>
      <c r="AE27" s="283" t="s">
        <v>55</v>
      </c>
      <c r="AF27" s="283"/>
      <c r="AG27" s="29"/>
      <c r="AH27" s="30"/>
      <c r="AI27" s="287" t="s">
        <v>52</v>
      </c>
      <c r="AJ27" s="287"/>
      <c r="AK27" s="282" t="s">
        <v>53</v>
      </c>
      <c r="AL27" s="282"/>
      <c r="AM27" s="282" t="s">
        <v>54</v>
      </c>
      <c r="AN27" s="282"/>
      <c r="AO27" s="283" t="s">
        <v>55</v>
      </c>
      <c r="AP27" s="283"/>
    </row>
    <row r="28" spans="1:42" s="31" customFormat="1" ht="72" customHeight="1" thickBot="1" x14ac:dyDescent="0.25">
      <c r="A28" s="301"/>
      <c r="B28" s="304"/>
      <c r="C28" s="284"/>
      <c r="D28" s="280"/>
      <c r="E28" s="309"/>
      <c r="F28" s="290"/>
      <c r="G28" s="280"/>
      <c r="H28" s="280"/>
      <c r="I28" s="262"/>
      <c r="J28" s="280" t="s">
        <v>56</v>
      </c>
      <c r="K28" s="280" t="s">
        <v>57</v>
      </c>
      <c r="L28" s="269" t="s">
        <v>58</v>
      </c>
      <c r="M28" s="284" t="s">
        <v>56</v>
      </c>
      <c r="N28" s="280" t="s">
        <v>57</v>
      </c>
      <c r="O28" s="269" t="s">
        <v>59</v>
      </c>
      <c r="P28" s="278" t="s">
        <v>56</v>
      </c>
      <c r="Q28" s="280" t="s">
        <v>57</v>
      </c>
      <c r="R28" s="269" t="s">
        <v>59</v>
      </c>
      <c r="S28" s="278" t="s">
        <v>56</v>
      </c>
      <c r="T28" s="280" t="s">
        <v>57</v>
      </c>
      <c r="U28" s="269" t="s">
        <v>59</v>
      </c>
      <c r="V28" s="278" t="s">
        <v>56</v>
      </c>
      <c r="W28" s="280" t="s">
        <v>57</v>
      </c>
      <c r="X28" s="269" t="s">
        <v>59</v>
      </c>
      <c r="Y28" s="34" t="s">
        <v>60</v>
      </c>
      <c r="Z28" s="35" t="s">
        <v>61</v>
      </c>
      <c r="AA28" s="35" t="s">
        <v>62</v>
      </c>
      <c r="AB28" s="35" t="s">
        <v>63</v>
      </c>
      <c r="AC28" s="35" t="s">
        <v>64</v>
      </c>
      <c r="AD28" s="35" t="s">
        <v>65</v>
      </c>
      <c r="AE28" s="35" t="s">
        <v>66</v>
      </c>
      <c r="AF28" s="36" t="s">
        <v>67</v>
      </c>
      <c r="AG28" s="37" t="s">
        <v>68</v>
      </c>
      <c r="AH28" s="33"/>
      <c r="AI28" s="38" t="s">
        <v>60</v>
      </c>
      <c r="AJ28" s="35" t="s">
        <v>61</v>
      </c>
      <c r="AK28" s="35" t="s">
        <v>62</v>
      </c>
      <c r="AL28" s="35" t="s">
        <v>63</v>
      </c>
      <c r="AM28" s="35" t="s">
        <v>64</v>
      </c>
      <c r="AN28" s="35" t="s">
        <v>65</v>
      </c>
      <c r="AO28" s="35" t="s">
        <v>66</v>
      </c>
      <c r="AP28" s="36" t="s">
        <v>67</v>
      </c>
    </row>
    <row r="29" spans="1:42" s="41" customFormat="1" ht="12.75" customHeight="1" x14ac:dyDescent="0.2">
      <c r="A29" s="301"/>
      <c r="B29" s="304"/>
      <c r="C29" s="284"/>
      <c r="D29" s="280"/>
      <c r="E29" s="309"/>
      <c r="F29" s="290"/>
      <c r="G29" s="280"/>
      <c r="H29" s="280"/>
      <c r="I29" s="262"/>
      <c r="J29" s="280"/>
      <c r="K29" s="280"/>
      <c r="L29" s="269"/>
      <c r="M29" s="284"/>
      <c r="N29" s="280"/>
      <c r="O29" s="269"/>
      <c r="P29" s="278"/>
      <c r="Q29" s="280"/>
      <c r="R29" s="269"/>
      <c r="S29" s="278"/>
      <c r="T29" s="280"/>
      <c r="U29" s="269"/>
      <c r="V29" s="278"/>
      <c r="W29" s="280"/>
      <c r="X29" s="269"/>
      <c r="Y29" s="271" t="s">
        <v>69</v>
      </c>
      <c r="Z29" s="272"/>
      <c r="AA29" s="272"/>
      <c r="AB29" s="272"/>
      <c r="AC29" s="272"/>
      <c r="AD29" s="272"/>
      <c r="AE29" s="272"/>
      <c r="AF29" s="272"/>
      <c r="AG29" s="39"/>
      <c r="AH29" s="40"/>
      <c r="AI29" s="272" t="s">
        <v>69</v>
      </c>
      <c r="AJ29" s="272"/>
      <c r="AK29" s="272"/>
      <c r="AL29" s="272"/>
      <c r="AM29" s="272"/>
      <c r="AN29" s="272"/>
      <c r="AO29" s="272"/>
      <c r="AP29" s="272"/>
    </row>
    <row r="30" spans="1:42" s="41" customFormat="1" ht="15.75" customHeight="1" x14ac:dyDescent="0.2">
      <c r="A30" s="301"/>
      <c r="B30" s="304"/>
      <c r="C30" s="284"/>
      <c r="D30" s="280"/>
      <c r="E30" s="309"/>
      <c r="F30" s="290"/>
      <c r="G30" s="280"/>
      <c r="H30" s="280"/>
      <c r="I30" s="262"/>
      <c r="J30" s="280"/>
      <c r="K30" s="280"/>
      <c r="L30" s="269"/>
      <c r="M30" s="284"/>
      <c r="N30" s="280"/>
      <c r="O30" s="269"/>
      <c r="P30" s="278"/>
      <c r="Q30" s="280"/>
      <c r="R30" s="269"/>
      <c r="S30" s="278"/>
      <c r="T30" s="280"/>
      <c r="U30" s="269"/>
      <c r="V30" s="278"/>
      <c r="W30" s="280"/>
      <c r="X30" s="269"/>
      <c r="Y30" s="42">
        <f>M30</f>
        <v>0</v>
      </c>
      <c r="Z30" s="43">
        <f>O30</f>
        <v>0</v>
      </c>
      <c r="AA30" s="43">
        <f>P30</f>
        <v>0</v>
      </c>
      <c r="AB30" s="43">
        <f>R30</f>
        <v>0</v>
      </c>
      <c r="AC30" s="43">
        <f>S30</f>
        <v>0</v>
      </c>
      <c r="AD30" s="43">
        <f>U30</f>
        <v>0</v>
      </c>
      <c r="AE30" s="43">
        <f>V30</f>
        <v>0</v>
      </c>
      <c r="AF30" s="44">
        <f>X30</f>
        <v>0</v>
      </c>
      <c r="AG30" s="45">
        <f>SUM(M30:X30,M32:X32)</f>
        <v>0</v>
      </c>
      <c r="AH30" s="45">
        <f>SUM(P30:X30)</f>
        <v>0</v>
      </c>
      <c r="AI30" s="46">
        <v>17</v>
      </c>
      <c r="AJ30" s="43">
        <v>22</v>
      </c>
      <c r="AK30" s="43">
        <v>16</v>
      </c>
      <c r="AL30" s="43">
        <v>18</v>
      </c>
      <c r="AM30" s="43">
        <v>16</v>
      </c>
      <c r="AN30" s="43">
        <v>18</v>
      </c>
      <c r="AO30" s="43">
        <v>15</v>
      </c>
      <c r="AP30" s="44">
        <v>11</v>
      </c>
    </row>
    <row r="31" spans="1:42" s="41" customFormat="1" ht="12.75" customHeight="1" x14ac:dyDescent="0.2">
      <c r="A31" s="301"/>
      <c r="B31" s="304"/>
      <c r="C31" s="284"/>
      <c r="D31" s="280"/>
      <c r="E31" s="309"/>
      <c r="F31" s="290"/>
      <c r="G31" s="280"/>
      <c r="H31" s="280"/>
      <c r="I31" s="262"/>
      <c r="J31" s="280"/>
      <c r="K31" s="280"/>
      <c r="L31" s="269"/>
      <c r="M31" s="284"/>
      <c r="N31" s="280"/>
      <c r="O31" s="269"/>
      <c r="P31" s="278"/>
      <c r="Q31" s="280"/>
      <c r="R31" s="269"/>
      <c r="S31" s="278"/>
      <c r="T31" s="280"/>
      <c r="U31" s="269"/>
      <c r="V31" s="278"/>
      <c r="W31" s="280"/>
      <c r="X31" s="269"/>
      <c r="Y31" s="273" t="s">
        <v>70</v>
      </c>
      <c r="Z31" s="274"/>
      <c r="AA31" s="274"/>
      <c r="AB31" s="274"/>
      <c r="AC31" s="274"/>
      <c r="AD31" s="274"/>
      <c r="AE31" s="274"/>
      <c r="AF31" s="274"/>
      <c r="AG31" s="45"/>
      <c r="AH31" s="45"/>
      <c r="AI31" s="274" t="s">
        <v>70</v>
      </c>
      <c r="AJ31" s="274"/>
      <c r="AK31" s="274"/>
      <c r="AL31" s="274"/>
      <c r="AM31" s="274"/>
      <c r="AN31" s="274"/>
      <c r="AO31" s="274"/>
      <c r="AP31" s="274"/>
    </row>
    <row r="32" spans="1:42" s="41" customFormat="1" ht="16.5" customHeight="1" thickBot="1" x14ac:dyDescent="0.25">
      <c r="A32" s="302"/>
      <c r="B32" s="305"/>
      <c r="C32" s="285"/>
      <c r="D32" s="281"/>
      <c r="E32" s="310"/>
      <c r="F32" s="291"/>
      <c r="G32" s="281"/>
      <c r="H32" s="281"/>
      <c r="I32" s="263"/>
      <c r="J32" s="281"/>
      <c r="K32" s="281"/>
      <c r="L32" s="270"/>
      <c r="M32" s="285"/>
      <c r="N32" s="281"/>
      <c r="O32" s="270"/>
      <c r="P32" s="279"/>
      <c r="Q32" s="281"/>
      <c r="R32" s="270"/>
      <c r="S32" s="279"/>
      <c r="T32" s="281"/>
      <c r="U32" s="270"/>
      <c r="V32" s="279"/>
      <c r="W32" s="281"/>
      <c r="X32" s="270"/>
      <c r="Y32" s="34">
        <f>M32</f>
        <v>0</v>
      </c>
      <c r="Z32" s="35">
        <f>O32</f>
        <v>0</v>
      </c>
      <c r="AA32" s="35">
        <f>P32</f>
        <v>0</v>
      </c>
      <c r="AB32" s="35">
        <f>R32</f>
        <v>0</v>
      </c>
      <c r="AC32" s="35">
        <f>S32</f>
        <v>0</v>
      </c>
      <c r="AD32" s="35">
        <f>U32</f>
        <v>0</v>
      </c>
      <c r="AE32" s="35">
        <f>V32</f>
        <v>0</v>
      </c>
      <c r="AF32" s="36">
        <f>X32</f>
        <v>0</v>
      </c>
      <c r="AG32" s="32">
        <f>SUM(M32:X32)</f>
        <v>0</v>
      </c>
      <c r="AH32" s="32"/>
      <c r="AI32" s="38">
        <v>0</v>
      </c>
      <c r="AJ32" s="35">
        <v>0</v>
      </c>
      <c r="AK32" s="35">
        <v>1</v>
      </c>
      <c r="AL32" s="35">
        <v>4</v>
      </c>
      <c r="AM32" s="35">
        <v>2</v>
      </c>
      <c r="AN32" s="35">
        <v>4</v>
      </c>
      <c r="AO32" s="35">
        <v>2</v>
      </c>
      <c r="AP32" s="36">
        <v>2</v>
      </c>
    </row>
    <row r="33" spans="1:43" s="41" customFormat="1" ht="13.5" thickBot="1" x14ac:dyDescent="0.25">
      <c r="A33" s="47">
        <v>1</v>
      </c>
      <c r="B33" s="48">
        <v>2</v>
      </c>
      <c r="C33" s="275">
        <v>3</v>
      </c>
      <c r="D33" s="276"/>
      <c r="E33" s="277"/>
      <c r="F33" s="49">
        <v>4</v>
      </c>
      <c r="G33" s="50">
        <v>5</v>
      </c>
      <c r="H33" s="50">
        <v>6</v>
      </c>
      <c r="I33" s="50">
        <v>7</v>
      </c>
      <c r="J33" s="50">
        <v>8</v>
      </c>
      <c r="K33" s="50">
        <v>9</v>
      </c>
      <c r="L33" s="51">
        <v>10</v>
      </c>
      <c r="M33" s="52">
        <v>11</v>
      </c>
      <c r="N33" s="50">
        <v>12</v>
      </c>
      <c r="O33" s="51">
        <v>13</v>
      </c>
      <c r="P33" s="49">
        <v>14</v>
      </c>
      <c r="Q33" s="50">
        <v>15</v>
      </c>
      <c r="R33" s="51">
        <v>16</v>
      </c>
      <c r="S33" s="49">
        <v>17</v>
      </c>
      <c r="T33" s="50">
        <v>18</v>
      </c>
      <c r="U33" s="51">
        <v>19</v>
      </c>
      <c r="V33" s="49">
        <v>20</v>
      </c>
      <c r="W33" s="50">
        <v>21</v>
      </c>
      <c r="X33" s="51">
        <v>22</v>
      </c>
      <c r="Y33" s="53">
        <v>20</v>
      </c>
      <c r="Z33" s="54">
        <v>21</v>
      </c>
      <c r="AA33" s="54">
        <v>22</v>
      </c>
      <c r="AB33" s="54">
        <v>23</v>
      </c>
      <c r="AC33" s="54">
        <v>24</v>
      </c>
      <c r="AD33" s="54">
        <v>25</v>
      </c>
      <c r="AE33" s="54">
        <v>26</v>
      </c>
      <c r="AF33" s="55">
        <v>27</v>
      </c>
      <c r="AG33" s="56"/>
      <c r="AH33" s="57"/>
      <c r="AI33" s="58">
        <v>28</v>
      </c>
      <c r="AJ33" s="54">
        <v>29</v>
      </c>
      <c r="AK33" s="54">
        <v>30</v>
      </c>
      <c r="AL33" s="54">
        <v>31</v>
      </c>
      <c r="AM33" s="54">
        <v>32</v>
      </c>
      <c r="AN33" s="54">
        <v>33</v>
      </c>
      <c r="AO33" s="54">
        <v>34</v>
      </c>
      <c r="AP33" s="55">
        <v>35</v>
      </c>
    </row>
    <row r="34" spans="1:43" ht="15" customHeight="1" thickBot="1" x14ac:dyDescent="0.25">
      <c r="A34" s="59" t="s">
        <v>71</v>
      </c>
      <c r="B34" s="60" t="s">
        <v>72</v>
      </c>
      <c r="C34" s="264" t="s">
        <v>73</v>
      </c>
      <c r="D34" s="265"/>
      <c r="E34" s="266"/>
      <c r="F34" s="61">
        <f>SUM(F35:F41)</f>
        <v>927</v>
      </c>
      <c r="G34" s="61">
        <f>SUM(G35:G41)</f>
        <v>845</v>
      </c>
      <c r="H34" s="61">
        <f>SUM(H35:H41)</f>
        <v>562</v>
      </c>
      <c r="I34" s="61">
        <f>SUM(I35:I41)</f>
        <v>82</v>
      </c>
      <c r="J34" s="61">
        <v>46</v>
      </c>
      <c r="K34" s="61">
        <v>36</v>
      </c>
      <c r="L34" s="62">
        <f>SUM(L35:L39)</f>
        <v>0</v>
      </c>
      <c r="M34" s="63">
        <v>20</v>
      </c>
      <c r="N34" s="61">
        <v>12</v>
      </c>
      <c r="O34" s="64">
        <v>2</v>
      </c>
      <c r="P34" s="65">
        <v>10</v>
      </c>
      <c r="Q34" s="61">
        <v>12</v>
      </c>
      <c r="R34" s="64"/>
      <c r="S34" s="65">
        <v>16</v>
      </c>
      <c r="T34" s="61">
        <v>12</v>
      </c>
      <c r="U34" s="64">
        <v>1</v>
      </c>
      <c r="V34" s="65"/>
      <c r="W34" s="61"/>
      <c r="X34" s="64"/>
      <c r="Y34" s="66">
        <f t="shared" ref="Y34:AF34" si="0">SUM(Y35:Y39)</f>
        <v>0</v>
      </c>
      <c r="Z34" s="67">
        <f t="shared" si="0"/>
        <v>0</v>
      </c>
      <c r="AA34" s="67">
        <f t="shared" si="0"/>
        <v>7</v>
      </c>
      <c r="AB34" s="67">
        <f t="shared" si="0"/>
        <v>4</v>
      </c>
      <c r="AC34" s="67">
        <f t="shared" si="0"/>
        <v>4</v>
      </c>
      <c r="AD34" s="67">
        <f t="shared" si="0"/>
        <v>10</v>
      </c>
      <c r="AE34" s="67">
        <f t="shared" si="0"/>
        <v>4</v>
      </c>
      <c r="AF34" s="68">
        <f t="shared" si="0"/>
        <v>4</v>
      </c>
      <c r="AG34" s="69">
        <f t="shared" ref="AG34:AG39" si="1">SUM(M34:X34)</f>
        <v>85</v>
      </c>
      <c r="AH34" s="70"/>
      <c r="AI34" s="71">
        <f t="shared" ref="AI34:AP34" si="2">SUM(AI35:AI39)</f>
        <v>0</v>
      </c>
      <c r="AJ34" s="67">
        <f t="shared" si="2"/>
        <v>0</v>
      </c>
      <c r="AK34" s="67">
        <f t="shared" si="2"/>
        <v>0</v>
      </c>
      <c r="AL34" s="67">
        <f t="shared" si="2"/>
        <v>0</v>
      </c>
      <c r="AM34" s="67">
        <f t="shared" si="2"/>
        <v>0</v>
      </c>
      <c r="AN34" s="67">
        <f t="shared" si="2"/>
        <v>0</v>
      </c>
      <c r="AO34" s="67">
        <f t="shared" si="2"/>
        <v>0</v>
      </c>
      <c r="AP34" s="68">
        <f t="shared" si="2"/>
        <v>0</v>
      </c>
    </row>
    <row r="35" spans="1:43" x14ac:dyDescent="0.2">
      <c r="A35" s="72" t="s">
        <v>74</v>
      </c>
      <c r="B35" s="72" t="s">
        <v>75</v>
      </c>
      <c r="C35" s="235" t="s">
        <v>76</v>
      </c>
      <c r="D35" s="249"/>
      <c r="E35" s="234"/>
      <c r="F35" s="73">
        <v>70</v>
      </c>
      <c r="G35" s="74">
        <v>60</v>
      </c>
      <c r="H35" s="73">
        <v>46</v>
      </c>
      <c r="I35" s="75">
        <v>10</v>
      </c>
      <c r="J35" s="73">
        <v>10</v>
      </c>
      <c r="K35" s="73"/>
      <c r="L35" s="76"/>
      <c r="M35" s="77"/>
      <c r="N35" s="73"/>
      <c r="O35" s="76"/>
      <c r="P35" s="78"/>
      <c r="Q35" s="73"/>
      <c r="R35" s="76"/>
      <c r="S35" s="78">
        <v>10</v>
      </c>
      <c r="T35" s="73"/>
      <c r="U35" s="76">
        <v>1</v>
      </c>
      <c r="V35" s="78"/>
      <c r="W35" s="73"/>
      <c r="X35" s="76"/>
      <c r="Y35" s="79"/>
      <c r="Z35" s="80"/>
      <c r="AA35" s="80"/>
      <c r="AB35" s="80"/>
      <c r="AC35" s="80"/>
      <c r="AD35" s="80">
        <v>3</v>
      </c>
      <c r="AE35" s="80"/>
      <c r="AF35" s="81"/>
      <c r="AG35" s="82">
        <f t="shared" si="1"/>
        <v>11</v>
      </c>
      <c r="AH35" s="83"/>
      <c r="AI35" s="84"/>
      <c r="AJ35" s="80"/>
      <c r="AK35" s="80"/>
      <c r="AL35" s="80"/>
      <c r="AM35" s="80"/>
      <c r="AN35" s="80" t="s">
        <v>77</v>
      </c>
      <c r="AO35" s="80"/>
      <c r="AP35" s="81"/>
    </row>
    <row r="36" spans="1:43" x14ac:dyDescent="0.2">
      <c r="A36" s="72" t="s">
        <v>78</v>
      </c>
      <c r="B36" s="72" t="s">
        <v>79</v>
      </c>
      <c r="C36" s="235" t="s">
        <v>80</v>
      </c>
      <c r="D36" s="249"/>
      <c r="E36" s="234"/>
      <c r="F36" s="73">
        <v>70</v>
      </c>
      <c r="G36" s="74">
        <v>60</v>
      </c>
      <c r="H36" s="73">
        <v>46</v>
      </c>
      <c r="I36" s="75">
        <v>10</v>
      </c>
      <c r="J36" s="73">
        <v>10</v>
      </c>
      <c r="K36" s="73"/>
      <c r="L36" s="76"/>
      <c r="M36" s="77"/>
      <c r="N36" s="73"/>
      <c r="O36" s="76"/>
      <c r="P36" s="78">
        <v>10</v>
      </c>
      <c r="Q36" s="73"/>
      <c r="R36" s="76"/>
      <c r="S36" s="78"/>
      <c r="T36" s="73"/>
      <c r="U36" s="76"/>
      <c r="V36" s="78"/>
      <c r="W36" s="73"/>
      <c r="X36" s="76"/>
      <c r="Y36" s="85"/>
      <c r="Z36" s="86"/>
      <c r="AA36" s="86"/>
      <c r="AB36" s="86"/>
      <c r="AC36" s="86"/>
      <c r="AD36" s="86">
        <v>3</v>
      </c>
      <c r="AE36" s="86"/>
      <c r="AF36" s="87"/>
      <c r="AG36" s="88">
        <f t="shared" si="1"/>
        <v>10</v>
      </c>
      <c r="AH36" s="89"/>
      <c r="AI36" s="90"/>
      <c r="AJ36" s="86"/>
      <c r="AK36" s="86"/>
      <c r="AL36" s="86"/>
      <c r="AM36" s="86"/>
      <c r="AN36" s="86" t="s">
        <v>81</v>
      </c>
      <c r="AO36" s="86"/>
      <c r="AP36" s="87"/>
    </row>
    <row r="37" spans="1:43" x14ac:dyDescent="0.2">
      <c r="A37" s="72" t="s">
        <v>82</v>
      </c>
      <c r="B37" s="72" t="s">
        <v>83</v>
      </c>
      <c r="C37" s="235" t="s">
        <v>84</v>
      </c>
      <c r="D37" s="249"/>
      <c r="E37" s="234"/>
      <c r="F37" s="73">
        <v>71</v>
      </c>
      <c r="G37" s="74">
        <v>61</v>
      </c>
      <c r="H37" s="73">
        <v>49</v>
      </c>
      <c r="I37" s="75">
        <v>10</v>
      </c>
      <c r="J37" s="73">
        <v>10</v>
      </c>
      <c r="K37" s="73"/>
      <c r="L37" s="76"/>
      <c r="M37" s="77">
        <v>10</v>
      </c>
      <c r="N37" s="73"/>
      <c r="O37" s="76"/>
      <c r="P37" s="78"/>
      <c r="Q37" s="73"/>
      <c r="R37" s="76"/>
      <c r="S37" s="78"/>
      <c r="T37" s="73"/>
      <c r="U37" s="76"/>
      <c r="V37" s="78"/>
      <c r="W37" s="73"/>
      <c r="X37" s="76"/>
      <c r="Y37" s="91"/>
      <c r="Z37" s="92"/>
      <c r="AA37" s="92">
        <v>3</v>
      </c>
      <c r="AB37" s="92"/>
      <c r="AC37" s="92"/>
      <c r="AD37" s="92"/>
      <c r="AE37" s="92"/>
      <c r="AF37" s="93"/>
      <c r="AG37" s="94">
        <f t="shared" si="1"/>
        <v>10</v>
      </c>
      <c r="AH37" s="95"/>
      <c r="AI37" s="96"/>
      <c r="AJ37" s="92"/>
      <c r="AK37" s="92" t="s">
        <v>77</v>
      </c>
      <c r="AL37" s="92"/>
      <c r="AM37" s="92"/>
      <c r="AN37" s="92"/>
      <c r="AO37" s="92"/>
      <c r="AP37" s="93"/>
      <c r="AQ37" s="97"/>
    </row>
    <row r="38" spans="1:43" x14ac:dyDescent="0.2">
      <c r="A38" s="72" t="s">
        <v>85</v>
      </c>
      <c r="B38" s="72" t="s">
        <v>86</v>
      </c>
      <c r="C38" s="235" t="s">
        <v>87</v>
      </c>
      <c r="D38" s="249"/>
      <c r="E38" s="234"/>
      <c r="F38" s="73">
        <v>258</v>
      </c>
      <c r="G38" s="74">
        <v>222</v>
      </c>
      <c r="H38" s="73">
        <v>172</v>
      </c>
      <c r="I38" s="75">
        <v>36</v>
      </c>
      <c r="J38" s="73"/>
      <c r="K38" s="73">
        <v>36</v>
      </c>
      <c r="L38" s="76"/>
      <c r="M38" s="77"/>
      <c r="N38" s="73">
        <v>12</v>
      </c>
      <c r="O38" s="76">
        <v>1</v>
      </c>
      <c r="P38" s="78"/>
      <c r="Q38" s="73">
        <v>12</v>
      </c>
      <c r="R38" s="76"/>
      <c r="S38" s="78"/>
      <c r="T38" s="73">
        <v>12</v>
      </c>
      <c r="U38" s="76"/>
      <c r="V38" s="78"/>
      <c r="W38" s="73"/>
      <c r="X38" s="76"/>
      <c r="Y38" s="85"/>
      <c r="Z38" s="86"/>
      <c r="AA38" s="86">
        <v>2</v>
      </c>
      <c r="AB38" s="86">
        <v>2</v>
      </c>
      <c r="AC38" s="86">
        <v>2</v>
      </c>
      <c r="AD38" s="86">
        <v>2</v>
      </c>
      <c r="AE38" s="86">
        <v>2</v>
      </c>
      <c r="AF38" s="87">
        <v>2</v>
      </c>
      <c r="AG38" s="88">
        <f t="shared" si="1"/>
        <v>37</v>
      </c>
      <c r="AH38" s="89"/>
      <c r="AI38" s="90"/>
      <c r="AJ38" s="86"/>
      <c r="AK38" s="86" t="s">
        <v>88</v>
      </c>
      <c r="AL38" s="86" t="s">
        <v>88</v>
      </c>
      <c r="AM38" s="86" t="s">
        <v>88</v>
      </c>
      <c r="AN38" s="86" t="s">
        <v>88</v>
      </c>
      <c r="AO38" s="86" t="s">
        <v>88</v>
      </c>
      <c r="AP38" s="87" t="s">
        <v>77</v>
      </c>
    </row>
    <row r="39" spans="1:43" ht="13.5" customHeight="1" thickBot="1" x14ac:dyDescent="0.25">
      <c r="A39" s="72" t="s">
        <v>89</v>
      </c>
      <c r="B39" s="72" t="s">
        <v>90</v>
      </c>
      <c r="C39" s="235" t="s">
        <v>91</v>
      </c>
      <c r="D39" s="249"/>
      <c r="E39" s="234"/>
      <c r="F39" s="73">
        <v>344</v>
      </c>
      <c r="G39" s="74">
        <f>F39-I39</f>
        <v>340</v>
      </c>
      <c r="H39" s="73">
        <v>172</v>
      </c>
      <c r="I39" s="75">
        <v>4</v>
      </c>
      <c r="J39" s="73">
        <v>4</v>
      </c>
      <c r="K39" s="73"/>
      <c r="L39" s="76"/>
      <c r="M39" s="77">
        <v>4</v>
      </c>
      <c r="N39" s="73"/>
      <c r="O39" s="76">
        <v>1</v>
      </c>
      <c r="P39" s="78"/>
      <c r="Q39" s="73"/>
      <c r="R39" s="76"/>
      <c r="S39" s="78"/>
      <c r="T39" s="73"/>
      <c r="U39" s="76"/>
      <c r="V39" s="78"/>
      <c r="W39" s="73"/>
      <c r="X39" s="76"/>
      <c r="Y39" s="98"/>
      <c r="Z39" s="99"/>
      <c r="AA39" s="99">
        <v>2</v>
      </c>
      <c r="AB39" s="99">
        <v>2</v>
      </c>
      <c r="AC39" s="99">
        <v>2</v>
      </c>
      <c r="AD39" s="99">
        <v>2</v>
      </c>
      <c r="AE39" s="99">
        <v>2</v>
      </c>
      <c r="AF39" s="100">
        <v>2</v>
      </c>
      <c r="AG39" s="69">
        <f t="shared" si="1"/>
        <v>5</v>
      </c>
      <c r="AH39" s="70"/>
      <c r="AI39" s="101"/>
      <c r="AJ39" s="99"/>
      <c r="AK39" s="99"/>
      <c r="AL39" s="99" t="s">
        <v>92</v>
      </c>
      <c r="AM39" s="99"/>
      <c r="AN39" s="99" t="s">
        <v>92</v>
      </c>
      <c r="AO39" s="99"/>
      <c r="AP39" s="100" t="s">
        <v>92</v>
      </c>
    </row>
    <row r="40" spans="1:43" ht="12.75" customHeight="1" x14ac:dyDescent="0.2">
      <c r="A40" s="72" t="s">
        <v>93</v>
      </c>
      <c r="B40" s="72" t="s">
        <v>94</v>
      </c>
      <c r="C40" s="235" t="s">
        <v>95</v>
      </c>
      <c r="D40" s="249"/>
      <c r="E40" s="234"/>
      <c r="F40" s="73">
        <v>63</v>
      </c>
      <c r="G40" s="73">
        <v>57</v>
      </c>
      <c r="H40" s="73">
        <v>43</v>
      </c>
      <c r="I40" s="73">
        <v>6</v>
      </c>
      <c r="J40" s="73">
        <v>6</v>
      </c>
      <c r="K40" s="73"/>
      <c r="L40" s="64"/>
      <c r="M40" s="63"/>
      <c r="N40" s="61"/>
      <c r="O40" s="64"/>
      <c r="P40" s="78"/>
      <c r="Q40" s="73"/>
      <c r="R40" s="76"/>
      <c r="S40" s="78">
        <v>6</v>
      </c>
      <c r="T40" s="73"/>
      <c r="U40" s="76"/>
      <c r="V40" s="78"/>
      <c r="W40" s="73"/>
      <c r="X40" s="76"/>
      <c r="Y40" s="102"/>
      <c r="Z40" s="103"/>
      <c r="AA40" s="103"/>
      <c r="AB40" s="103"/>
      <c r="AC40" s="103"/>
      <c r="AD40" s="103"/>
      <c r="AE40" s="103"/>
      <c r="AF40" s="104"/>
      <c r="AG40" s="88"/>
      <c r="AH40" s="89"/>
      <c r="AI40" s="105"/>
      <c r="AJ40" s="103"/>
      <c r="AK40" s="103"/>
      <c r="AL40" s="103"/>
      <c r="AM40" s="103"/>
      <c r="AN40" s="103"/>
      <c r="AO40" s="103"/>
      <c r="AP40" s="104"/>
    </row>
    <row r="41" spans="1:43" ht="14.25" customHeight="1" x14ac:dyDescent="0.2">
      <c r="A41" s="72" t="s">
        <v>96</v>
      </c>
      <c r="B41" s="72" t="s">
        <v>97</v>
      </c>
      <c r="C41" s="235" t="s">
        <v>98</v>
      </c>
      <c r="D41" s="249"/>
      <c r="E41" s="234"/>
      <c r="F41" s="73">
        <v>51</v>
      </c>
      <c r="G41" s="74">
        <v>45</v>
      </c>
      <c r="H41" s="73">
        <v>34</v>
      </c>
      <c r="I41" s="73">
        <v>6</v>
      </c>
      <c r="J41" s="73">
        <v>6</v>
      </c>
      <c r="K41" s="73"/>
      <c r="L41" s="64"/>
      <c r="M41" s="77">
        <v>6</v>
      </c>
      <c r="N41" s="61"/>
      <c r="O41" s="64"/>
      <c r="P41" s="78"/>
      <c r="Q41" s="73"/>
      <c r="R41" s="76"/>
      <c r="S41" s="78"/>
      <c r="T41" s="73"/>
      <c r="U41" s="76"/>
      <c r="V41" s="78"/>
      <c r="W41" s="73"/>
      <c r="X41" s="76"/>
      <c r="Y41" s="102"/>
      <c r="Z41" s="103"/>
      <c r="AA41" s="103"/>
      <c r="AB41" s="103"/>
      <c r="AC41" s="103"/>
      <c r="AD41" s="103"/>
      <c r="AE41" s="103"/>
      <c r="AF41" s="104"/>
      <c r="AG41" s="88"/>
      <c r="AH41" s="89"/>
      <c r="AI41" s="105"/>
      <c r="AJ41" s="103"/>
      <c r="AK41" s="103"/>
      <c r="AL41" s="103"/>
      <c r="AM41" s="103"/>
      <c r="AN41" s="103"/>
      <c r="AO41" s="103"/>
      <c r="AP41" s="104"/>
    </row>
    <row r="42" spans="1:43" ht="15" customHeight="1" thickBot="1" x14ac:dyDescent="0.25">
      <c r="A42" s="59" t="s">
        <v>99</v>
      </c>
      <c r="B42" s="106" t="s">
        <v>100</v>
      </c>
      <c r="C42" s="264" t="s">
        <v>101</v>
      </c>
      <c r="D42" s="265"/>
      <c r="E42" s="266"/>
      <c r="F42" s="61">
        <v>202</v>
      </c>
      <c r="G42" s="107">
        <f>G43+G44</f>
        <v>176</v>
      </c>
      <c r="H42" s="61">
        <f>SUM(H43:H44)</f>
        <v>136</v>
      </c>
      <c r="I42" s="61">
        <v>26</v>
      </c>
      <c r="J42" s="61">
        <v>8</v>
      </c>
      <c r="K42" s="61">
        <v>18</v>
      </c>
      <c r="L42" s="64"/>
      <c r="M42" s="63">
        <v>6</v>
      </c>
      <c r="N42" s="61">
        <v>12</v>
      </c>
      <c r="O42" s="64">
        <v>1</v>
      </c>
      <c r="P42" s="65">
        <v>2</v>
      </c>
      <c r="Q42" s="61">
        <v>6</v>
      </c>
      <c r="R42" s="64">
        <v>1</v>
      </c>
      <c r="S42" s="65"/>
      <c r="T42" s="61"/>
      <c r="U42" s="64"/>
      <c r="V42" s="65"/>
      <c r="W42" s="61"/>
      <c r="X42" s="64"/>
      <c r="Y42" s="66">
        <f t="shared" ref="Y42:AF42" si="3">SUM(Y43:Y44)</f>
        <v>0</v>
      </c>
      <c r="Z42" s="67">
        <f t="shared" si="3"/>
        <v>0</v>
      </c>
      <c r="AA42" s="67">
        <f t="shared" si="3"/>
        <v>3</v>
      </c>
      <c r="AB42" s="67">
        <f t="shared" si="3"/>
        <v>2</v>
      </c>
      <c r="AC42" s="67">
        <f t="shared" si="3"/>
        <v>3</v>
      </c>
      <c r="AD42" s="67">
        <f t="shared" si="3"/>
        <v>0</v>
      </c>
      <c r="AE42" s="67">
        <f t="shared" si="3"/>
        <v>0</v>
      </c>
      <c r="AF42" s="68">
        <f t="shared" si="3"/>
        <v>0</v>
      </c>
      <c r="AG42" s="69">
        <f t="shared" ref="AG42:AG52" si="4">SUM(M42:X42)</f>
        <v>28</v>
      </c>
      <c r="AH42" s="70"/>
      <c r="AI42" s="71">
        <f t="shared" ref="AI42:AP42" si="5">SUM(AI43:AI44)</f>
        <v>0</v>
      </c>
      <c r="AJ42" s="67">
        <f t="shared" si="5"/>
        <v>0</v>
      </c>
      <c r="AK42" s="67">
        <f t="shared" si="5"/>
        <v>0</v>
      </c>
      <c r="AL42" s="67">
        <f t="shared" si="5"/>
        <v>0</v>
      </c>
      <c r="AM42" s="67">
        <f t="shared" si="5"/>
        <v>0</v>
      </c>
      <c r="AN42" s="67">
        <f t="shared" si="5"/>
        <v>0</v>
      </c>
      <c r="AO42" s="67">
        <f t="shared" si="5"/>
        <v>0</v>
      </c>
      <c r="AP42" s="68">
        <f t="shared" si="5"/>
        <v>0</v>
      </c>
    </row>
    <row r="43" spans="1:43" x14ac:dyDescent="0.2">
      <c r="A43" s="72" t="s">
        <v>102</v>
      </c>
      <c r="B43" s="72" t="s">
        <v>103</v>
      </c>
      <c r="C43" s="235" t="s">
        <v>104</v>
      </c>
      <c r="D43" s="249"/>
      <c r="E43" s="234"/>
      <c r="F43" s="73">
        <v>52</v>
      </c>
      <c r="G43" s="74">
        <v>42</v>
      </c>
      <c r="H43" s="73">
        <v>34</v>
      </c>
      <c r="I43" s="75">
        <v>10</v>
      </c>
      <c r="J43" s="73">
        <v>4</v>
      </c>
      <c r="K43" s="73">
        <v>6</v>
      </c>
      <c r="L43" s="76"/>
      <c r="M43" s="77">
        <v>4</v>
      </c>
      <c r="N43" s="73">
        <v>6</v>
      </c>
      <c r="O43" s="76">
        <v>1</v>
      </c>
      <c r="P43" s="78"/>
      <c r="Q43" s="73"/>
      <c r="R43" s="76"/>
      <c r="S43" s="78"/>
      <c r="T43" s="73"/>
      <c r="U43" s="76"/>
      <c r="V43" s="78"/>
      <c r="W43" s="73"/>
      <c r="X43" s="76"/>
      <c r="Y43" s="79"/>
      <c r="Z43" s="80"/>
      <c r="AA43" s="80">
        <v>3</v>
      </c>
      <c r="AB43" s="80"/>
      <c r="AC43" s="80"/>
      <c r="AD43" s="80"/>
      <c r="AE43" s="80"/>
      <c r="AF43" s="81"/>
      <c r="AG43" s="82">
        <f t="shared" si="4"/>
        <v>11</v>
      </c>
      <c r="AH43" s="83"/>
      <c r="AI43" s="84"/>
      <c r="AJ43" s="80"/>
      <c r="AK43" s="80" t="s">
        <v>77</v>
      </c>
      <c r="AL43" s="80"/>
      <c r="AM43" s="80"/>
      <c r="AN43" s="80"/>
      <c r="AO43" s="80"/>
      <c r="AP43" s="81"/>
    </row>
    <row r="44" spans="1:43" ht="28.5" customHeight="1" thickBot="1" x14ac:dyDescent="0.25">
      <c r="A44" s="72" t="s">
        <v>105</v>
      </c>
      <c r="B44" s="108" t="s">
        <v>106</v>
      </c>
      <c r="C44" s="235" t="s">
        <v>107</v>
      </c>
      <c r="D44" s="249"/>
      <c r="E44" s="234"/>
      <c r="F44" s="73">
        <v>150</v>
      </c>
      <c r="G44" s="73">
        <v>134</v>
      </c>
      <c r="H44" s="73">
        <v>102</v>
      </c>
      <c r="I44" s="75">
        <v>16</v>
      </c>
      <c r="J44" s="73">
        <v>4</v>
      </c>
      <c r="K44" s="73">
        <v>12</v>
      </c>
      <c r="L44" s="76"/>
      <c r="M44" s="77">
        <v>2</v>
      </c>
      <c r="N44" s="73">
        <v>6</v>
      </c>
      <c r="O44" s="76"/>
      <c r="P44" s="78">
        <v>2</v>
      </c>
      <c r="Q44" s="73">
        <v>6</v>
      </c>
      <c r="R44" s="76">
        <v>1</v>
      </c>
      <c r="S44" s="78"/>
      <c r="T44" s="73"/>
      <c r="U44" s="76"/>
      <c r="V44" s="78"/>
      <c r="W44" s="73"/>
      <c r="X44" s="76"/>
      <c r="Y44" s="98"/>
      <c r="Z44" s="99"/>
      <c r="AA44" s="99"/>
      <c r="AB44" s="99">
        <v>2</v>
      </c>
      <c r="AC44" s="99">
        <v>3</v>
      </c>
      <c r="AD44" s="99"/>
      <c r="AE44" s="99"/>
      <c r="AF44" s="100"/>
      <c r="AG44" s="69">
        <f t="shared" si="4"/>
        <v>17</v>
      </c>
      <c r="AH44" s="70"/>
      <c r="AI44" s="101"/>
      <c r="AJ44" s="99"/>
      <c r="AK44" s="99"/>
      <c r="AL44" s="99"/>
      <c r="AM44" s="99" t="s">
        <v>77</v>
      </c>
      <c r="AN44" s="99"/>
      <c r="AO44" s="99"/>
      <c r="AP44" s="100"/>
    </row>
    <row r="45" spans="1:43" ht="13.5" thickBot="1" x14ac:dyDescent="0.25">
      <c r="A45" s="59" t="s">
        <v>108</v>
      </c>
      <c r="B45" s="109" t="s">
        <v>109</v>
      </c>
      <c r="C45" s="264" t="s">
        <v>110</v>
      </c>
      <c r="D45" s="265"/>
      <c r="E45" s="266"/>
      <c r="F45" s="61">
        <f>SUM(F46,F60)</f>
        <v>4343</v>
      </c>
      <c r="G45" s="61">
        <f>SUM(G46,G60)</f>
        <v>3811</v>
      </c>
      <c r="H45" s="61">
        <f>SUM(H46,H60)</f>
        <v>3226</v>
      </c>
      <c r="I45" s="61">
        <f>I46+I60</f>
        <v>532</v>
      </c>
      <c r="J45" s="61">
        <f>J46+J60</f>
        <v>360</v>
      </c>
      <c r="K45" s="61">
        <f>K46+K60</f>
        <v>148</v>
      </c>
      <c r="L45" s="64">
        <v>24</v>
      </c>
      <c r="M45" s="63">
        <v>80</v>
      </c>
      <c r="N45" s="61">
        <v>30</v>
      </c>
      <c r="O45" s="64">
        <v>1</v>
      </c>
      <c r="P45" s="65">
        <f>P46+P60</f>
        <v>72</v>
      </c>
      <c r="Q45" s="61">
        <f>Q46+Q60</f>
        <v>58</v>
      </c>
      <c r="R45" s="64">
        <v>3</v>
      </c>
      <c r="S45" s="65">
        <f>S46+S60</f>
        <v>94</v>
      </c>
      <c r="T45" s="61">
        <f>T46+T60</f>
        <v>38</v>
      </c>
      <c r="U45" s="64">
        <v>5</v>
      </c>
      <c r="V45" s="65">
        <f>V46+V60</f>
        <v>114</v>
      </c>
      <c r="W45" s="61">
        <f>W46+W60</f>
        <v>46</v>
      </c>
      <c r="X45" s="64">
        <v>4</v>
      </c>
      <c r="Y45" s="66">
        <f t="shared" ref="Y45:AF45" si="6">SUM(Y46,Y60)</f>
        <v>0</v>
      </c>
      <c r="Z45" s="67">
        <f t="shared" si="6"/>
        <v>0</v>
      </c>
      <c r="AA45" s="67">
        <f t="shared" si="6"/>
        <v>17</v>
      </c>
      <c r="AB45" s="67">
        <f t="shared" si="6"/>
        <v>28</v>
      </c>
      <c r="AC45" s="67">
        <f t="shared" si="6"/>
        <v>24</v>
      </c>
      <c r="AD45" s="67">
        <f t="shared" si="6"/>
        <v>19</v>
      </c>
      <c r="AE45" s="67">
        <f t="shared" si="6"/>
        <v>11</v>
      </c>
      <c r="AF45" s="68">
        <f t="shared" si="6"/>
        <v>0</v>
      </c>
      <c r="AG45" s="69">
        <f t="shared" si="4"/>
        <v>545</v>
      </c>
      <c r="AH45" s="70"/>
      <c r="AI45" s="71">
        <f t="shared" ref="AI45:AP45" si="7">SUM(AI46,AI60)</f>
        <v>0</v>
      </c>
      <c r="AJ45" s="67">
        <f t="shared" si="7"/>
        <v>0</v>
      </c>
      <c r="AK45" s="67">
        <f t="shared" si="7"/>
        <v>0</v>
      </c>
      <c r="AL45" s="67">
        <f t="shared" si="7"/>
        <v>0</v>
      </c>
      <c r="AM45" s="67">
        <f t="shared" si="7"/>
        <v>0</v>
      </c>
      <c r="AN45" s="67">
        <f t="shared" si="7"/>
        <v>0</v>
      </c>
      <c r="AO45" s="67">
        <f t="shared" si="7"/>
        <v>0</v>
      </c>
      <c r="AP45" s="68">
        <f t="shared" si="7"/>
        <v>0</v>
      </c>
    </row>
    <row r="46" spans="1:43" ht="13.5" thickBot="1" x14ac:dyDescent="0.25">
      <c r="A46" s="59" t="s">
        <v>111</v>
      </c>
      <c r="B46" s="109" t="s">
        <v>112</v>
      </c>
      <c r="C46" s="264" t="s">
        <v>113</v>
      </c>
      <c r="D46" s="265"/>
      <c r="E46" s="266"/>
      <c r="F46" s="61">
        <v>1196</v>
      </c>
      <c r="G46" s="61">
        <f>G47+G48+G49+G50+G51+G52+G53+G54+G55+G56+G57+G58+G59</f>
        <v>1022</v>
      </c>
      <c r="H46" s="61">
        <f>H47+H48+H49+H50+H51+H52+H53+H54+H55+H56+H57+H58+H59</f>
        <v>800</v>
      </c>
      <c r="I46" s="61">
        <f>SUM(I47:I59)</f>
        <v>184</v>
      </c>
      <c r="J46" s="61">
        <f>SUM(J47:J59)</f>
        <v>130</v>
      </c>
      <c r="K46" s="61">
        <f>SUM(K47:K59)</f>
        <v>54</v>
      </c>
      <c r="L46" s="64"/>
      <c r="M46" s="63">
        <v>60</v>
      </c>
      <c r="N46" s="61">
        <v>18</v>
      </c>
      <c r="O46" s="64">
        <v>1</v>
      </c>
      <c r="P46" s="65">
        <v>20</v>
      </c>
      <c r="Q46" s="61">
        <v>6</v>
      </c>
      <c r="R46" s="64">
        <v>1</v>
      </c>
      <c r="S46" s="65">
        <v>16</v>
      </c>
      <c r="T46" s="61">
        <v>4</v>
      </c>
      <c r="U46" s="64">
        <v>1</v>
      </c>
      <c r="V46" s="65">
        <v>34</v>
      </c>
      <c r="W46" s="61">
        <v>26</v>
      </c>
      <c r="X46" s="64">
        <v>1</v>
      </c>
      <c r="Y46" s="66">
        <f t="shared" ref="Y46:AF46" si="8">SUM(Y47:Y52)</f>
        <v>0</v>
      </c>
      <c r="Z46" s="67">
        <f t="shared" si="8"/>
        <v>0</v>
      </c>
      <c r="AA46" s="67">
        <f t="shared" si="8"/>
        <v>11</v>
      </c>
      <c r="AB46" s="67">
        <f t="shared" si="8"/>
        <v>9</v>
      </c>
      <c r="AC46" s="67">
        <f t="shared" si="8"/>
        <v>0</v>
      </c>
      <c r="AD46" s="67">
        <f t="shared" si="8"/>
        <v>0</v>
      </c>
      <c r="AE46" s="67">
        <f t="shared" si="8"/>
        <v>3</v>
      </c>
      <c r="AF46" s="68">
        <f t="shared" si="8"/>
        <v>0</v>
      </c>
      <c r="AG46" s="69">
        <f t="shared" si="4"/>
        <v>188</v>
      </c>
      <c r="AH46" s="70"/>
      <c r="AI46" s="71">
        <f t="shared" ref="AI46:AP46" si="9">SUM(AI47:AI52)</f>
        <v>0</v>
      </c>
      <c r="AJ46" s="67">
        <f t="shared" si="9"/>
        <v>0</v>
      </c>
      <c r="AK46" s="67">
        <f t="shared" si="9"/>
        <v>0</v>
      </c>
      <c r="AL46" s="67">
        <f t="shared" si="9"/>
        <v>0</v>
      </c>
      <c r="AM46" s="67">
        <f t="shared" si="9"/>
        <v>0</v>
      </c>
      <c r="AN46" s="67">
        <f t="shared" si="9"/>
        <v>0</v>
      </c>
      <c r="AO46" s="67">
        <f t="shared" si="9"/>
        <v>0</v>
      </c>
      <c r="AP46" s="68">
        <f t="shared" si="9"/>
        <v>0</v>
      </c>
    </row>
    <row r="47" spans="1:43" x14ac:dyDescent="0.2">
      <c r="A47" s="72" t="s">
        <v>114</v>
      </c>
      <c r="B47" s="72" t="s">
        <v>115</v>
      </c>
      <c r="C47" s="235" t="s">
        <v>104</v>
      </c>
      <c r="D47" s="249"/>
      <c r="E47" s="234"/>
      <c r="F47" s="73">
        <v>123</v>
      </c>
      <c r="G47" s="73">
        <f>F47-I47</f>
        <v>105</v>
      </c>
      <c r="H47" s="73">
        <v>83</v>
      </c>
      <c r="I47" s="73">
        <v>18</v>
      </c>
      <c r="J47" s="73">
        <v>14</v>
      </c>
      <c r="K47" s="73">
        <v>4</v>
      </c>
      <c r="L47" s="76"/>
      <c r="M47" s="77">
        <v>14</v>
      </c>
      <c r="N47" s="73">
        <v>4</v>
      </c>
      <c r="O47" s="76">
        <v>1</v>
      </c>
      <c r="P47" s="78"/>
      <c r="Q47" s="73"/>
      <c r="R47" s="76"/>
      <c r="S47" s="78"/>
      <c r="T47" s="73"/>
      <c r="U47" s="76"/>
      <c r="V47" s="78"/>
      <c r="W47" s="73"/>
      <c r="X47" s="76"/>
      <c r="Y47" s="79"/>
      <c r="Z47" s="80"/>
      <c r="AA47" s="80">
        <v>3</v>
      </c>
      <c r="AB47" s="80">
        <v>2</v>
      </c>
      <c r="AC47" s="80"/>
      <c r="AD47" s="80"/>
      <c r="AE47" s="80"/>
      <c r="AF47" s="81"/>
      <c r="AG47" s="82">
        <f t="shared" si="4"/>
        <v>19</v>
      </c>
      <c r="AH47" s="83"/>
      <c r="AI47" s="84"/>
      <c r="AJ47" s="80"/>
      <c r="AK47" s="80"/>
      <c r="AL47" s="80" t="s">
        <v>77</v>
      </c>
      <c r="AM47" s="80"/>
      <c r="AN47" s="80"/>
      <c r="AO47" s="80"/>
      <c r="AP47" s="81"/>
    </row>
    <row r="48" spans="1:43" x14ac:dyDescent="0.2">
      <c r="A48" s="72" t="s">
        <v>116</v>
      </c>
      <c r="B48" s="72" t="s">
        <v>117</v>
      </c>
      <c r="C48" s="235" t="s">
        <v>104</v>
      </c>
      <c r="D48" s="249"/>
      <c r="E48" s="234"/>
      <c r="F48" s="73">
        <v>130</v>
      </c>
      <c r="G48" s="73">
        <v>112</v>
      </c>
      <c r="H48" s="73">
        <v>87</v>
      </c>
      <c r="I48" s="73">
        <v>18</v>
      </c>
      <c r="J48" s="73">
        <v>14</v>
      </c>
      <c r="K48" s="73">
        <v>4</v>
      </c>
      <c r="L48" s="76"/>
      <c r="M48" s="77">
        <v>14</v>
      </c>
      <c r="N48" s="73">
        <v>4</v>
      </c>
      <c r="O48" s="76"/>
      <c r="P48" s="78"/>
      <c r="Q48" s="73"/>
      <c r="R48" s="76"/>
      <c r="S48" s="78"/>
      <c r="T48" s="73"/>
      <c r="U48" s="76"/>
      <c r="V48" s="78"/>
      <c r="W48" s="73"/>
      <c r="X48" s="76"/>
      <c r="Y48" s="85"/>
      <c r="Z48" s="86"/>
      <c r="AA48" s="86">
        <v>2</v>
      </c>
      <c r="AB48" s="86">
        <v>3</v>
      </c>
      <c r="AC48" s="86"/>
      <c r="AD48" s="86"/>
      <c r="AE48" s="86"/>
      <c r="AF48" s="87"/>
      <c r="AG48" s="88">
        <f t="shared" si="4"/>
        <v>18</v>
      </c>
      <c r="AH48" s="89"/>
      <c r="AI48" s="90"/>
      <c r="AJ48" s="86"/>
      <c r="AK48" s="86"/>
      <c r="AL48" s="86" t="s">
        <v>77</v>
      </c>
      <c r="AM48" s="86"/>
      <c r="AN48" s="86"/>
      <c r="AO48" s="86"/>
      <c r="AP48" s="87"/>
    </row>
    <row r="49" spans="1:42" x14ac:dyDescent="0.2">
      <c r="A49" s="72" t="s">
        <v>118</v>
      </c>
      <c r="B49" s="72" t="s">
        <v>119</v>
      </c>
      <c r="C49" s="235" t="s">
        <v>98</v>
      </c>
      <c r="D49" s="249"/>
      <c r="E49" s="234"/>
      <c r="F49" s="73">
        <v>102</v>
      </c>
      <c r="G49" s="73">
        <f>F49-I49</f>
        <v>86</v>
      </c>
      <c r="H49" s="73">
        <v>68</v>
      </c>
      <c r="I49" s="73">
        <v>16</v>
      </c>
      <c r="J49" s="73">
        <v>10</v>
      </c>
      <c r="K49" s="73">
        <v>6</v>
      </c>
      <c r="L49" s="76"/>
      <c r="M49" s="77">
        <v>10</v>
      </c>
      <c r="N49" s="73">
        <v>6</v>
      </c>
      <c r="O49" s="76"/>
      <c r="P49" s="78"/>
      <c r="Q49" s="73"/>
      <c r="R49" s="76"/>
      <c r="S49" s="78"/>
      <c r="T49" s="73"/>
      <c r="U49" s="76"/>
      <c r="V49" s="78"/>
      <c r="W49" s="73"/>
      <c r="X49" s="76"/>
      <c r="Y49" s="85"/>
      <c r="Z49" s="86"/>
      <c r="AA49" s="86">
        <v>2</v>
      </c>
      <c r="AB49" s="86">
        <v>2</v>
      </c>
      <c r="AC49" s="86"/>
      <c r="AD49" s="86"/>
      <c r="AE49" s="86"/>
      <c r="AF49" s="87"/>
      <c r="AG49" s="88">
        <f t="shared" si="4"/>
        <v>16</v>
      </c>
      <c r="AH49" s="89"/>
      <c r="AI49" s="90"/>
      <c r="AJ49" s="86"/>
      <c r="AK49" s="86"/>
      <c r="AL49" s="86" t="s">
        <v>120</v>
      </c>
      <c r="AM49" s="86"/>
      <c r="AN49" s="86"/>
      <c r="AO49" s="86"/>
      <c r="AP49" s="87"/>
    </row>
    <row r="50" spans="1:42" x14ac:dyDescent="0.2">
      <c r="A50" s="72" t="s">
        <v>121</v>
      </c>
      <c r="B50" s="108" t="s">
        <v>122</v>
      </c>
      <c r="C50" s="235" t="s">
        <v>123</v>
      </c>
      <c r="D50" s="249"/>
      <c r="E50" s="234"/>
      <c r="F50" s="73">
        <v>48</v>
      </c>
      <c r="G50" s="73">
        <v>40</v>
      </c>
      <c r="H50" s="73">
        <v>33</v>
      </c>
      <c r="I50" s="73">
        <v>8</v>
      </c>
      <c r="J50" s="73">
        <v>8</v>
      </c>
      <c r="K50" s="73"/>
      <c r="L50" s="76"/>
      <c r="M50" s="77"/>
      <c r="N50" s="73"/>
      <c r="O50" s="76"/>
      <c r="P50" s="78"/>
      <c r="Q50" s="73"/>
      <c r="R50" s="76"/>
      <c r="S50" s="78"/>
      <c r="T50" s="73"/>
      <c r="U50" s="76"/>
      <c r="V50" s="78">
        <v>8</v>
      </c>
      <c r="W50" s="73"/>
      <c r="X50" s="76"/>
      <c r="Y50" s="85"/>
      <c r="Z50" s="86"/>
      <c r="AA50" s="86"/>
      <c r="AB50" s="86"/>
      <c r="AC50" s="86"/>
      <c r="AD50" s="86"/>
      <c r="AE50" s="86">
        <v>3</v>
      </c>
      <c r="AF50" s="87"/>
      <c r="AG50" s="88">
        <f t="shared" si="4"/>
        <v>8</v>
      </c>
      <c r="AH50" s="89"/>
      <c r="AI50" s="90"/>
      <c r="AJ50" s="86"/>
      <c r="AK50" s="86"/>
      <c r="AL50" s="86"/>
      <c r="AM50" s="86"/>
      <c r="AN50" s="86"/>
      <c r="AO50" s="86" t="s">
        <v>81</v>
      </c>
      <c r="AP50" s="87"/>
    </row>
    <row r="51" spans="1:42" ht="15.75" customHeight="1" x14ac:dyDescent="0.2">
      <c r="A51" s="72" t="s">
        <v>124</v>
      </c>
      <c r="B51" s="108" t="s">
        <v>125</v>
      </c>
      <c r="C51" s="235" t="s">
        <v>126</v>
      </c>
      <c r="D51" s="249"/>
      <c r="E51" s="234"/>
      <c r="F51" s="73">
        <v>51</v>
      </c>
      <c r="G51" s="73">
        <v>43</v>
      </c>
      <c r="H51" s="73">
        <v>34</v>
      </c>
      <c r="I51" s="73">
        <v>8</v>
      </c>
      <c r="J51" s="73">
        <v>6</v>
      </c>
      <c r="K51" s="73">
        <v>2</v>
      </c>
      <c r="L51" s="76"/>
      <c r="M51" s="77">
        <v>6</v>
      </c>
      <c r="N51" s="73">
        <v>2</v>
      </c>
      <c r="O51" s="76"/>
      <c r="P51" s="78"/>
      <c r="Q51" s="73"/>
      <c r="R51" s="76"/>
      <c r="S51" s="78"/>
      <c r="T51" s="73"/>
      <c r="U51" s="76"/>
      <c r="V51" s="78"/>
      <c r="W51" s="73"/>
      <c r="X51" s="76"/>
      <c r="Y51" s="85"/>
      <c r="Z51" s="86"/>
      <c r="AA51" s="86">
        <v>2</v>
      </c>
      <c r="AB51" s="86"/>
      <c r="AC51" s="86"/>
      <c r="AD51" s="86"/>
      <c r="AE51" s="86"/>
      <c r="AF51" s="87"/>
      <c r="AG51" s="88">
        <f t="shared" si="4"/>
        <v>8</v>
      </c>
      <c r="AH51" s="89"/>
      <c r="AI51" s="90"/>
      <c r="AJ51" s="86"/>
      <c r="AK51" s="86" t="s">
        <v>77</v>
      </c>
      <c r="AL51" s="86"/>
      <c r="AM51" s="86"/>
      <c r="AN51" s="86"/>
      <c r="AO51" s="86"/>
      <c r="AP51" s="87"/>
    </row>
    <row r="52" spans="1:42" ht="15" customHeight="1" thickBot="1" x14ac:dyDescent="0.25">
      <c r="A52" s="72" t="s">
        <v>127</v>
      </c>
      <c r="B52" s="72" t="s">
        <v>128</v>
      </c>
      <c r="C52" s="235" t="s">
        <v>129</v>
      </c>
      <c r="D52" s="249"/>
      <c r="E52" s="234"/>
      <c r="F52" s="73">
        <v>111</v>
      </c>
      <c r="G52" s="73">
        <v>97</v>
      </c>
      <c r="H52" s="73">
        <v>76</v>
      </c>
      <c r="I52" s="73">
        <v>14</v>
      </c>
      <c r="J52" s="73">
        <v>10</v>
      </c>
      <c r="K52" s="73">
        <v>4</v>
      </c>
      <c r="L52" s="76"/>
      <c r="M52" s="77"/>
      <c r="N52" s="73"/>
      <c r="O52" s="76"/>
      <c r="P52" s="78"/>
      <c r="Q52" s="73"/>
      <c r="R52" s="76"/>
      <c r="S52" s="78"/>
      <c r="T52" s="73"/>
      <c r="U52" s="76"/>
      <c r="V52" s="78">
        <v>10</v>
      </c>
      <c r="W52" s="73">
        <v>4</v>
      </c>
      <c r="X52" s="76"/>
      <c r="Y52" s="98"/>
      <c r="Z52" s="99"/>
      <c r="AA52" s="99">
        <v>2</v>
      </c>
      <c r="AB52" s="99">
        <v>2</v>
      </c>
      <c r="AC52" s="99"/>
      <c r="AD52" s="99"/>
      <c r="AE52" s="99"/>
      <c r="AF52" s="100"/>
      <c r="AG52" s="69">
        <f t="shared" si="4"/>
        <v>14</v>
      </c>
      <c r="AH52" s="70"/>
      <c r="AI52" s="101"/>
      <c r="AJ52" s="99"/>
      <c r="AK52" s="99"/>
      <c r="AL52" s="99" t="s">
        <v>81</v>
      </c>
      <c r="AM52" s="99"/>
      <c r="AN52" s="99"/>
      <c r="AO52" s="99"/>
      <c r="AP52" s="100"/>
    </row>
    <row r="53" spans="1:42" ht="25.5" x14ac:dyDescent="0.2">
      <c r="A53" s="72" t="s">
        <v>130</v>
      </c>
      <c r="B53" s="108" t="s">
        <v>131</v>
      </c>
      <c r="C53" s="235" t="s">
        <v>107</v>
      </c>
      <c r="D53" s="249"/>
      <c r="E53" s="234"/>
      <c r="F53" s="73">
        <v>71</v>
      </c>
      <c r="G53" s="73">
        <v>61</v>
      </c>
      <c r="H53" s="73">
        <v>47</v>
      </c>
      <c r="I53" s="73">
        <v>10</v>
      </c>
      <c r="J53" s="73">
        <v>8</v>
      </c>
      <c r="K53" s="73">
        <v>2</v>
      </c>
      <c r="L53" s="76"/>
      <c r="M53" s="77"/>
      <c r="N53" s="73"/>
      <c r="O53" s="76"/>
      <c r="P53" s="78">
        <v>8</v>
      </c>
      <c r="Q53" s="73">
        <v>2</v>
      </c>
      <c r="R53" s="76"/>
      <c r="S53" s="78"/>
      <c r="T53" s="73"/>
      <c r="U53" s="76"/>
      <c r="V53" s="78"/>
      <c r="W53" s="73"/>
      <c r="X53" s="76"/>
      <c r="Y53" s="102"/>
      <c r="Z53" s="103"/>
      <c r="AA53" s="103"/>
      <c r="AB53" s="103"/>
      <c r="AC53" s="103"/>
      <c r="AD53" s="103"/>
      <c r="AE53" s="103"/>
      <c r="AF53" s="104"/>
      <c r="AG53" s="88"/>
      <c r="AH53" s="89"/>
      <c r="AI53" s="105"/>
      <c r="AJ53" s="103"/>
      <c r="AK53" s="103"/>
      <c r="AL53" s="103"/>
      <c r="AM53" s="103"/>
      <c r="AN53" s="103"/>
      <c r="AO53" s="103"/>
      <c r="AP53" s="104"/>
    </row>
    <row r="54" spans="1:42" x14ac:dyDescent="0.2">
      <c r="A54" s="72" t="s">
        <v>132</v>
      </c>
      <c r="B54" s="72" t="s">
        <v>133</v>
      </c>
      <c r="C54" s="235" t="s">
        <v>98</v>
      </c>
      <c r="D54" s="249"/>
      <c r="E54" s="234"/>
      <c r="F54" s="73">
        <v>51</v>
      </c>
      <c r="G54" s="73">
        <v>41</v>
      </c>
      <c r="H54" s="73">
        <v>34</v>
      </c>
      <c r="I54" s="73">
        <v>10</v>
      </c>
      <c r="J54" s="73">
        <v>10</v>
      </c>
      <c r="K54" s="73"/>
      <c r="L54" s="76"/>
      <c r="M54" s="77">
        <v>10</v>
      </c>
      <c r="N54" s="73"/>
      <c r="O54" s="76"/>
      <c r="P54" s="78"/>
      <c r="Q54" s="73"/>
      <c r="R54" s="76"/>
      <c r="S54" s="78"/>
      <c r="T54" s="73"/>
      <c r="U54" s="76"/>
      <c r="V54" s="78"/>
      <c r="W54" s="73"/>
      <c r="X54" s="76"/>
      <c r="Y54" s="102"/>
      <c r="Z54" s="103"/>
      <c r="AA54" s="103"/>
      <c r="AB54" s="103"/>
      <c r="AC54" s="103"/>
      <c r="AD54" s="103"/>
      <c r="AE54" s="103"/>
      <c r="AF54" s="104"/>
      <c r="AG54" s="88"/>
      <c r="AH54" s="89"/>
      <c r="AI54" s="105"/>
      <c r="AJ54" s="103"/>
      <c r="AK54" s="103"/>
      <c r="AL54" s="103"/>
      <c r="AM54" s="103"/>
      <c r="AN54" s="103"/>
      <c r="AO54" s="103"/>
      <c r="AP54" s="104"/>
    </row>
    <row r="55" spans="1:42" ht="19.5" customHeight="1" x14ac:dyDescent="0.2">
      <c r="A55" s="72" t="s">
        <v>134</v>
      </c>
      <c r="B55" s="108" t="s">
        <v>135</v>
      </c>
      <c r="C55" s="235" t="s">
        <v>136</v>
      </c>
      <c r="D55" s="249"/>
      <c r="E55" s="234"/>
      <c r="F55" s="73">
        <v>137</v>
      </c>
      <c r="G55" s="73">
        <v>107</v>
      </c>
      <c r="H55" s="73">
        <v>92</v>
      </c>
      <c r="I55" s="73">
        <v>30</v>
      </c>
      <c r="J55" s="73">
        <v>20</v>
      </c>
      <c r="K55" s="73">
        <v>10</v>
      </c>
      <c r="L55" s="76"/>
      <c r="M55" s="77"/>
      <c r="N55" s="73"/>
      <c r="O55" s="76"/>
      <c r="P55" s="78"/>
      <c r="Q55" s="73"/>
      <c r="R55" s="76"/>
      <c r="S55" s="78">
        <v>16</v>
      </c>
      <c r="T55" s="73">
        <v>4</v>
      </c>
      <c r="U55" s="76">
        <v>1</v>
      </c>
      <c r="V55" s="78">
        <v>4</v>
      </c>
      <c r="W55" s="73">
        <v>6</v>
      </c>
      <c r="X55" s="76"/>
      <c r="Y55" s="102"/>
      <c r="Z55" s="103"/>
      <c r="AA55" s="103"/>
      <c r="AB55" s="103"/>
      <c r="AC55" s="103"/>
      <c r="AD55" s="103"/>
      <c r="AE55" s="103"/>
      <c r="AF55" s="104"/>
      <c r="AG55" s="88"/>
      <c r="AH55" s="89"/>
      <c r="AI55" s="105"/>
      <c r="AJ55" s="103"/>
      <c r="AK55" s="103"/>
      <c r="AL55" s="103"/>
      <c r="AM55" s="103"/>
      <c r="AN55" s="103"/>
      <c r="AO55" s="103"/>
      <c r="AP55" s="104"/>
    </row>
    <row r="56" spans="1:42" x14ac:dyDescent="0.2">
      <c r="A56" s="72" t="s">
        <v>137</v>
      </c>
      <c r="B56" s="108" t="s">
        <v>138</v>
      </c>
      <c r="C56" s="235" t="s">
        <v>80</v>
      </c>
      <c r="D56" s="249"/>
      <c r="E56" s="234"/>
      <c r="F56" s="73">
        <v>136</v>
      </c>
      <c r="G56" s="73">
        <v>120</v>
      </c>
      <c r="H56" s="73">
        <v>91</v>
      </c>
      <c r="I56" s="73">
        <v>16</v>
      </c>
      <c r="J56" s="73">
        <v>12</v>
      </c>
      <c r="K56" s="73">
        <v>4</v>
      </c>
      <c r="L56" s="76"/>
      <c r="M56" s="77"/>
      <c r="N56" s="73"/>
      <c r="O56" s="76"/>
      <c r="P56" s="78">
        <v>12</v>
      </c>
      <c r="Q56" s="73">
        <v>4</v>
      </c>
      <c r="R56" s="76">
        <v>1</v>
      </c>
      <c r="S56" s="78"/>
      <c r="T56" s="73"/>
      <c r="U56" s="76"/>
      <c r="V56" s="78"/>
      <c r="W56" s="73"/>
      <c r="X56" s="76"/>
      <c r="Y56" s="102"/>
      <c r="Z56" s="103"/>
      <c r="AA56" s="103"/>
      <c r="AB56" s="103"/>
      <c r="AC56" s="103"/>
      <c r="AD56" s="103"/>
      <c r="AE56" s="103"/>
      <c r="AF56" s="104"/>
      <c r="AG56" s="88"/>
      <c r="AH56" s="89"/>
      <c r="AI56" s="105"/>
      <c r="AJ56" s="103"/>
      <c r="AK56" s="103"/>
      <c r="AL56" s="103"/>
      <c r="AM56" s="103"/>
      <c r="AN56" s="103"/>
      <c r="AO56" s="103"/>
      <c r="AP56" s="104"/>
    </row>
    <row r="57" spans="1:42" x14ac:dyDescent="0.2">
      <c r="A57" s="72" t="s">
        <v>139</v>
      </c>
      <c r="B57" s="108" t="s">
        <v>140</v>
      </c>
      <c r="C57" s="235" t="s">
        <v>98</v>
      </c>
      <c r="D57" s="249"/>
      <c r="E57" s="234"/>
      <c r="F57" s="73">
        <v>51</v>
      </c>
      <c r="G57" s="73">
        <v>43</v>
      </c>
      <c r="H57" s="73">
        <v>34</v>
      </c>
      <c r="I57" s="73">
        <v>8</v>
      </c>
      <c r="J57" s="73">
        <v>6</v>
      </c>
      <c r="K57" s="73">
        <v>2</v>
      </c>
      <c r="L57" s="76"/>
      <c r="M57" s="77">
        <v>6</v>
      </c>
      <c r="N57" s="73">
        <v>2</v>
      </c>
      <c r="O57" s="76"/>
      <c r="P57" s="110"/>
      <c r="Q57" s="74"/>
      <c r="R57" s="76"/>
      <c r="S57" s="78"/>
      <c r="T57" s="73"/>
      <c r="U57" s="76"/>
      <c r="V57" s="78"/>
      <c r="W57" s="73"/>
      <c r="X57" s="76"/>
      <c r="Y57" s="102"/>
      <c r="Z57" s="103"/>
      <c r="AA57" s="103"/>
      <c r="AB57" s="103"/>
      <c r="AC57" s="103"/>
      <c r="AD57" s="103"/>
      <c r="AE57" s="103"/>
      <c r="AF57" s="104"/>
      <c r="AG57" s="88"/>
      <c r="AH57" s="89"/>
      <c r="AI57" s="105"/>
      <c r="AJ57" s="103"/>
      <c r="AK57" s="103"/>
      <c r="AL57" s="103"/>
      <c r="AM57" s="103"/>
      <c r="AN57" s="103"/>
      <c r="AO57" s="103"/>
      <c r="AP57" s="104"/>
    </row>
    <row r="58" spans="1:42" x14ac:dyDescent="0.2">
      <c r="A58" s="72" t="s">
        <v>141</v>
      </c>
      <c r="B58" s="72" t="s">
        <v>142</v>
      </c>
      <c r="C58" s="235" t="s">
        <v>123</v>
      </c>
      <c r="D58" s="249"/>
      <c r="E58" s="234"/>
      <c r="F58" s="73">
        <v>141</v>
      </c>
      <c r="G58" s="73">
        <v>119</v>
      </c>
      <c r="H58" s="73">
        <v>85</v>
      </c>
      <c r="I58" s="73">
        <v>22</v>
      </c>
      <c r="J58" s="73">
        <v>6</v>
      </c>
      <c r="K58" s="73">
        <v>16</v>
      </c>
      <c r="L58" s="76"/>
      <c r="M58" s="77"/>
      <c r="N58" s="73"/>
      <c r="O58" s="76"/>
      <c r="P58" s="78"/>
      <c r="Q58" s="73"/>
      <c r="R58" s="76"/>
      <c r="S58" s="78"/>
      <c r="T58" s="73"/>
      <c r="U58" s="76"/>
      <c r="V58" s="78">
        <v>6</v>
      </c>
      <c r="W58" s="73">
        <v>16</v>
      </c>
      <c r="X58" s="76">
        <v>1</v>
      </c>
      <c r="Y58" s="102"/>
      <c r="Z58" s="103"/>
      <c r="AA58" s="103"/>
      <c r="AB58" s="103"/>
      <c r="AC58" s="103"/>
      <c r="AD58" s="103"/>
      <c r="AE58" s="103"/>
      <c r="AF58" s="104"/>
      <c r="AG58" s="88"/>
      <c r="AH58" s="89"/>
      <c r="AI58" s="105"/>
      <c r="AJ58" s="103"/>
      <c r="AK58" s="103"/>
      <c r="AL58" s="103"/>
      <c r="AM58" s="103"/>
      <c r="AN58" s="103"/>
      <c r="AO58" s="103"/>
      <c r="AP58" s="104"/>
    </row>
    <row r="59" spans="1:42" x14ac:dyDescent="0.2">
      <c r="A59" s="72" t="s">
        <v>143</v>
      </c>
      <c r="B59" s="72" t="s">
        <v>144</v>
      </c>
      <c r="C59" s="235" t="s">
        <v>129</v>
      </c>
      <c r="D59" s="249"/>
      <c r="E59" s="234"/>
      <c r="F59" s="73">
        <v>54</v>
      </c>
      <c r="G59" s="73">
        <v>48</v>
      </c>
      <c r="H59" s="73">
        <v>36</v>
      </c>
      <c r="I59" s="73">
        <v>6</v>
      </c>
      <c r="J59" s="73">
        <v>6</v>
      </c>
      <c r="K59" s="73"/>
      <c r="L59" s="76"/>
      <c r="M59" s="77"/>
      <c r="N59" s="73"/>
      <c r="O59" s="76"/>
      <c r="P59" s="78"/>
      <c r="Q59" s="73"/>
      <c r="R59" s="76"/>
      <c r="S59" s="78"/>
      <c r="T59" s="73"/>
      <c r="U59" s="76"/>
      <c r="V59" s="78">
        <v>6</v>
      </c>
      <c r="W59" s="73"/>
      <c r="X59" s="76"/>
      <c r="Y59" s="102"/>
      <c r="Z59" s="103"/>
      <c r="AA59" s="103"/>
      <c r="AB59" s="103"/>
      <c r="AC59" s="103"/>
      <c r="AD59" s="103"/>
      <c r="AE59" s="103"/>
      <c r="AF59" s="104"/>
      <c r="AG59" s="88"/>
      <c r="AH59" s="89"/>
      <c r="AI59" s="105"/>
      <c r="AJ59" s="103"/>
      <c r="AK59" s="103"/>
      <c r="AL59" s="103"/>
      <c r="AM59" s="103"/>
      <c r="AN59" s="103"/>
      <c r="AO59" s="103"/>
      <c r="AP59" s="104"/>
    </row>
    <row r="60" spans="1:42" ht="13.5" thickBot="1" x14ac:dyDescent="0.25">
      <c r="A60" s="59" t="s">
        <v>145</v>
      </c>
      <c r="B60" s="111" t="s">
        <v>146</v>
      </c>
      <c r="C60" s="264" t="s">
        <v>147</v>
      </c>
      <c r="D60" s="265"/>
      <c r="E60" s="266"/>
      <c r="F60" s="61">
        <v>3147</v>
      </c>
      <c r="G60" s="61">
        <f>G61+G67+G76+G82+G85</f>
        <v>2789</v>
      </c>
      <c r="H60" s="61">
        <f>H61+H67+H76+H82+H85</f>
        <v>2426</v>
      </c>
      <c r="I60" s="61">
        <f>I61+I67+I76+I82+I85</f>
        <v>348</v>
      </c>
      <c r="J60" s="61">
        <f>J61+J67+J76+J82+J85</f>
        <v>230</v>
      </c>
      <c r="K60" s="61">
        <f>K61+K67+K76+K82+K85</f>
        <v>94</v>
      </c>
      <c r="L60" s="64">
        <v>24</v>
      </c>
      <c r="M60" s="63">
        <v>20</v>
      </c>
      <c r="N60" s="61">
        <v>12</v>
      </c>
      <c r="O60" s="64">
        <v>0</v>
      </c>
      <c r="P60" s="65">
        <f>P61+P67+P76+P82+P85</f>
        <v>52</v>
      </c>
      <c r="Q60" s="61">
        <f>Q61+Q67+Q76+Q82+Q85</f>
        <v>52</v>
      </c>
      <c r="R60" s="64">
        <v>2</v>
      </c>
      <c r="S60" s="65">
        <f>S61+S67+S76+S82+S85</f>
        <v>78</v>
      </c>
      <c r="T60" s="61">
        <f>T61+T67+T76+T82+T85</f>
        <v>34</v>
      </c>
      <c r="U60" s="64">
        <v>4</v>
      </c>
      <c r="V60" s="65">
        <f>V61+V67+V76+V82+V85</f>
        <v>80</v>
      </c>
      <c r="W60" s="61">
        <f>W61+W67+W76+W82+W85</f>
        <v>20</v>
      </c>
      <c r="X60" s="64">
        <v>3</v>
      </c>
      <c r="Y60" s="66">
        <f t="shared" ref="Y60:AF60" si="10">SUM(Y61,Y67,Y76,Y82,Y85)</f>
        <v>0</v>
      </c>
      <c r="Z60" s="67">
        <f t="shared" si="10"/>
        <v>0</v>
      </c>
      <c r="AA60" s="67">
        <f t="shared" si="10"/>
        <v>6</v>
      </c>
      <c r="AB60" s="67">
        <f t="shared" si="10"/>
        <v>19</v>
      </c>
      <c r="AC60" s="67">
        <f t="shared" si="10"/>
        <v>24</v>
      </c>
      <c r="AD60" s="67">
        <f t="shared" si="10"/>
        <v>19</v>
      </c>
      <c r="AE60" s="67">
        <f t="shared" si="10"/>
        <v>8</v>
      </c>
      <c r="AF60" s="68">
        <f t="shared" si="10"/>
        <v>0</v>
      </c>
      <c r="AG60" s="69">
        <f t="shared" ref="AG60:AG65" si="11">SUM(M60:X60)</f>
        <v>357</v>
      </c>
      <c r="AH60" s="70"/>
      <c r="AI60" s="71">
        <f t="shared" ref="AI60:AP60" si="12">SUM(AI61,AI67,AI76,AI82,AI85)</f>
        <v>0</v>
      </c>
      <c r="AJ60" s="67">
        <f t="shared" si="12"/>
        <v>0</v>
      </c>
      <c r="AK60" s="67">
        <f t="shared" si="12"/>
        <v>0</v>
      </c>
      <c r="AL60" s="67">
        <f t="shared" si="12"/>
        <v>0</v>
      </c>
      <c r="AM60" s="67">
        <f t="shared" si="12"/>
        <v>0</v>
      </c>
      <c r="AN60" s="67">
        <f t="shared" si="12"/>
        <v>0</v>
      </c>
      <c r="AO60" s="67">
        <f t="shared" si="12"/>
        <v>0</v>
      </c>
      <c r="AP60" s="68">
        <f t="shared" si="12"/>
        <v>0</v>
      </c>
    </row>
    <row r="61" spans="1:42" ht="31.5" customHeight="1" thickBot="1" x14ac:dyDescent="0.25">
      <c r="A61" s="59" t="s">
        <v>148</v>
      </c>
      <c r="B61" s="112" t="s">
        <v>149</v>
      </c>
      <c r="C61" s="264" t="s">
        <v>150</v>
      </c>
      <c r="D61" s="265"/>
      <c r="E61" s="266"/>
      <c r="F61" s="61">
        <f>SUM(F62:F66)</f>
        <v>380</v>
      </c>
      <c r="G61" s="61">
        <f>SUM(G62:G66)</f>
        <v>348</v>
      </c>
      <c r="H61" s="61">
        <f>H62+H63+H64+H65+H66</f>
        <v>289</v>
      </c>
      <c r="I61" s="61">
        <v>32</v>
      </c>
      <c r="J61" s="61">
        <v>20</v>
      </c>
      <c r="K61" s="61">
        <v>12</v>
      </c>
      <c r="L61" s="64"/>
      <c r="M61" s="63">
        <v>20</v>
      </c>
      <c r="N61" s="61">
        <v>12</v>
      </c>
      <c r="O61" s="64">
        <v>0</v>
      </c>
      <c r="P61" s="65">
        <v>0</v>
      </c>
      <c r="Q61" s="61">
        <v>0</v>
      </c>
      <c r="R61" s="64">
        <v>0</v>
      </c>
      <c r="S61" s="65">
        <v>0</v>
      </c>
      <c r="T61" s="61">
        <v>0</v>
      </c>
      <c r="U61" s="64">
        <v>0</v>
      </c>
      <c r="V61" s="65">
        <v>0</v>
      </c>
      <c r="W61" s="61">
        <v>0</v>
      </c>
      <c r="X61" s="64">
        <v>0</v>
      </c>
      <c r="Y61" s="53">
        <f t="shared" ref="Y61:AF61" si="13">SUM(Y62:Y64)</f>
        <v>0</v>
      </c>
      <c r="Z61" s="54">
        <f t="shared" si="13"/>
        <v>0</v>
      </c>
      <c r="AA61" s="54">
        <f t="shared" si="13"/>
        <v>6</v>
      </c>
      <c r="AB61" s="54">
        <f t="shared" si="13"/>
        <v>5</v>
      </c>
      <c r="AC61" s="54">
        <f t="shared" si="13"/>
        <v>0</v>
      </c>
      <c r="AD61" s="54">
        <f t="shared" si="13"/>
        <v>0</v>
      </c>
      <c r="AE61" s="54">
        <f t="shared" si="13"/>
        <v>0</v>
      </c>
      <c r="AF61" s="55">
        <f t="shared" si="13"/>
        <v>0</v>
      </c>
      <c r="AG61" s="113">
        <f t="shared" si="11"/>
        <v>32</v>
      </c>
      <c r="AH61" s="114"/>
      <c r="AI61" s="58">
        <f t="shared" ref="AI61:AP61" si="14">SUM(AI62:AI66)</f>
        <v>0</v>
      </c>
      <c r="AJ61" s="54">
        <f t="shared" si="14"/>
        <v>0</v>
      </c>
      <c r="AK61" s="54">
        <f t="shared" si="14"/>
        <v>0</v>
      </c>
      <c r="AL61" s="54">
        <f t="shared" si="14"/>
        <v>0</v>
      </c>
      <c r="AM61" s="54">
        <f t="shared" si="14"/>
        <v>0</v>
      </c>
      <c r="AN61" s="54">
        <f t="shared" si="14"/>
        <v>0</v>
      </c>
      <c r="AO61" s="54">
        <f t="shared" si="14"/>
        <v>0</v>
      </c>
      <c r="AP61" s="55">
        <f t="shared" si="14"/>
        <v>0</v>
      </c>
    </row>
    <row r="62" spans="1:42" ht="17.25" customHeight="1" thickBot="1" x14ac:dyDescent="0.25">
      <c r="A62" s="72" t="s">
        <v>151</v>
      </c>
      <c r="B62" s="108" t="s">
        <v>152</v>
      </c>
      <c r="C62" s="235" t="s">
        <v>153</v>
      </c>
      <c r="D62" s="249"/>
      <c r="E62" s="234"/>
      <c r="F62" s="73">
        <v>45</v>
      </c>
      <c r="G62" s="73">
        <v>35</v>
      </c>
      <c r="H62" s="73">
        <v>30</v>
      </c>
      <c r="I62" s="73">
        <v>10</v>
      </c>
      <c r="J62" s="73">
        <v>10</v>
      </c>
      <c r="K62" s="73"/>
      <c r="L62" s="76"/>
      <c r="M62" s="77">
        <v>10</v>
      </c>
      <c r="N62" s="73"/>
      <c r="O62" s="76"/>
      <c r="P62" s="78"/>
      <c r="Q62" s="73"/>
      <c r="R62" s="76"/>
      <c r="S62" s="78"/>
      <c r="T62" s="73"/>
      <c r="U62" s="76"/>
      <c r="V62" s="78"/>
      <c r="W62" s="73"/>
      <c r="X62" s="76"/>
      <c r="Y62" s="79"/>
      <c r="Z62" s="80"/>
      <c r="AA62" s="80">
        <v>3</v>
      </c>
      <c r="AB62" s="80"/>
      <c r="AC62" s="80"/>
      <c r="AD62" s="80"/>
      <c r="AE62" s="80"/>
      <c r="AF62" s="81"/>
      <c r="AG62" s="82">
        <f t="shared" si="11"/>
        <v>10</v>
      </c>
      <c r="AH62" s="83"/>
      <c r="AI62" s="84"/>
      <c r="AJ62" s="80"/>
      <c r="AK62" s="80"/>
      <c r="AL62" s="268" t="s">
        <v>120</v>
      </c>
      <c r="AM62" s="80"/>
      <c r="AN62" s="80"/>
      <c r="AO62" s="80"/>
      <c r="AP62" s="81"/>
    </row>
    <row r="63" spans="1:42" ht="32.25" customHeight="1" thickBot="1" x14ac:dyDescent="0.25">
      <c r="A63" s="72" t="s">
        <v>154</v>
      </c>
      <c r="B63" s="108" t="s">
        <v>155</v>
      </c>
      <c r="C63" s="235" t="s">
        <v>98</v>
      </c>
      <c r="D63" s="249"/>
      <c r="E63" s="234"/>
      <c r="F63" s="73">
        <v>125</v>
      </c>
      <c r="G63" s="73">
        <v>111</v>
      </c>
      <c r="H63" s="73">
        <v>83</v>
      </c>
      <c r="I63" s="73">
        <v>14</v>
      </c>
      <c r="J63" s="73">
        <v>10</v>
      </c>
      <c r="K63" s="73">
        <v>4</v>
      </c>
      <c r="L63" s="76"/>
      <c r="M63" s="77">
        <v>10</v>
      </c>
      <c r="N63" s="73">
        <v>4</v>
      </c>
      <c r="O63" s="76"/>
      <c r="P63" s="78"/>
      <c r="Q63" s="73"/>
      <c r="R63" s="76"/>
      <c r="S63" s="78"/>
      <c r="T63" s="73"/>
      <c r="U63" s="76"/>
      <c r="V63" s="78"/>
      <c r="W63" s="73"/>
      <c r="X63" s="76"/>
      <c r="Y63" s="85"/>
      <c r="Z63" s="86"/>
      <c r="AA63" s="86">
        <v>3</v>
      </c>
      <c r="AB63" s="86">
        <v>3</v>
      </c>
      <c r="AC63" s="86"/>
      <c r="AD63" s="86"/>
      <c r="AE63" s="86"/>
      <c r="AF63" s="87"/>
      <c r="AG63" s="88">
        <f t="shared" si="11"/>
        <v>14</v>
      </c>
      <c r="AH63" s="89"/>
      <c r="AI63" s="90"/>
      <c r="AJ63" s="86"/>
      <c r="AK63" s="86"/>
      <c r="AL63" s="268"/>
      <c r="AM63" s="86"/>
      <c r="AN63" s="86"/>
      <c r="AO63" s="86"/>
      <c r="AP63" s="87"/>
    </row>
    <row r="64" spans="1:42" ht="15.75" customHeight="1" x14ac:dyDescent="0.2">
      <c r="A64" s="72" t="s">
        <v>156</v>
      </c>
      <c r="B64" s="108" t="s">
        <v>157</v>
      </c>
      <c r="C64" s="235" t="s">
        <v>98</v>
      </c>
      <c r="D64" s="249"/>
      <c r="E64" s="234"/>
      <c r="F64" s="73">
        <v>102</v>
      </c>
      <c r="G64" s="73">
        <v>94</v>
      </c>
      <c r="H64" s="73">
        <v>68</v>
      </c>
      <c r="I64" s="73">
        <v>8</v>
      </c>
      <c r="J64" s="73"/>
      <c r="K64" s="73">
        <v>8</v>
      </c>
      <c r="L64" s="76"/>
      <c r="M64" s="77"/>
      <c r="N64" s="73">
        <v>8</v>
      </c>
      <c r="O64" s="76"/>
      <c r="P64" s="78"/>
      <c r="Q64" s="73"/>
      <c r="R64" s="76"/>
      <c r="S64" s="78"/>
      <c r="T64" s="73"/>
      <c r="U64" s="76"/>
      <c r="V64" s="78"/>
      <c r="W64" s="73"/>
      <c r="X64" s="76"/>
      <c r="Y64" s="85"/>
      <c r="Z64" s="86"/>
      <c r="AA64" s="86"/>
      <c r="AB64" s="86">
        <v>2</v>
      </c>
      <c r="AC64" s="86"/>
      <c r="AD64" s="86"/>
      <c r="AE64" s="86"/>
      <c r="AF64" s="87"/>
      <c r="AG64" s="88">
        <f t="shared" si="11"/>
        <v>8</v>
      </c>
      <c r="AH64" s="89"/>
      <c r="AI64" s="90"/>
      <c r="AJ64" s="86"/>
      <c r="AK64" s="86"/>
      <c r="AL64" s="268"/>
      <c r="AM64" s="86"/>
      <c r="AN64" s="86"/>
      <c r="AO64" s="86"/>
      <c r="AP64" s="87"/>
    </row>
    <row r="65" spans="1:42" ht="16.5" customHeight="1" x14ac:dyDescent="0.2">
      <c r="A65" s="72" t="s">
        <v>158</v>
      </c>
      <c r="B65" s="115" t="s">
        <v>23</v>
      </c>
      <c r="C65" s="235" t="s">
        <v>159</v>
      </c>
      <c r="D65" s="249"/>
      <c r="E65" s="234"/>
      <c r="F65" s="73">
        <v>36</v>
      </c>
      <c r="G65" s="73">
        <v>36</v>
      </c>
      <c r="H65" s="73">
        <v>36</v>
      </c>
      <c r="I65" s="73">
        <v>0</v>
      </c>
      <c r="J65" s="73"/>
      <c r="K65" s="73"/>
      <c r="L65" s="76"/>
      <c r="M65" s="77"/>
      <c r="N65" s="73"/>
      <c r="O65" s="76"/>
      <c r="P65" s="78"/>
      <c r="Q65" s="73"/>
      <c r="R65" s="76"/>
      <c r="S65" s="78"/>
      <c r="T65" s="73"/>
      <c r="U65" s="76"/>
      <c r="V65" s="78"/>
      <c r="W65" s="73"/>
      <c r="X65" s="76"/>
      <c r="Y65" s="85"/>
      <c r="Z65" s="86"/>
      <c r="AA65" s="86">
        <v>1</v>
      </c>
      <c r="AB65" s="86"/>
      <c r="AC65" s="86"/>
      <c r="AD65" s="86"/>
      <c r="AE65" s="86"/>
      <c r="AF65" s="87"/>
      <c r="AG65" s="88">
        <f t="shared" si="11"/>
        <v>0</v>
      </c>
      <c r="AH65" s="89"/>
      <c r="AI65" s="90"/>
      <c r="AJ65" s="86"/>
      <c r="AK65" s="86"/>
      <c r="AL65" s="86"/>
      <c r="AM65" s="86"/>
      <c r="AN65" s="86"/>
      <c r="AO65" s="86"/>
      <c r="AP65" s="87"/>
    </row>
    <row r="66" spans="1:42" ht="18" customHeight="1" thickBot="1" x14ac:dyDescent="0.25">
      <c r="A66" s="72" t="s">
        <v>160</v>
      </c>
      <c r="B66" s="115" t="s">
        <v>24</v>
      </c>
      <c r="C66" s="235" t="s">
        <v>159</v>
      </c>
      <c r="D66" s="249"/>
      <c r="E66" s="234"/>
      <c r="F66" s="73">
        <v>72</v>
      </c>
      <c r="G66" s="73">
        <v>72</v>
      </c>
      <c r="H66" s="73">
        <v>72</v>
      </c>
      <c r="I66" s="73">
        <v>0</v>
      </c>
      <c r="J66" s="73"/>
      <c r="K66" s="73"/>
      <c r="L66" s="76"/>
      <c r="M66" s="77"/>
      <c r="N66" s="73"/>
      <c r="O66" s="76"/>
      <c r="P66" s="78"/>
      <c r="Q66" s="73"/>
      <c r="R66" s="76"/>
      <c r="S66" s="78"/>
      <c r="T66" s="73"/>
      <c r="U66" s="76"/>
      <c r="V66" s="78"/>
      <c r="W66" s="73"/>
      <c r="X66" s="76"/>
      <c r="Y66" s="85"/>
      <c r="Z66" s="86"/>
      <c r="AA66" s="86"/>
      <c r="AB66" s="86">
        <v>2</v>
      </c>
      <c r="AC66" s="86"/>
      <c r="AD66" s="86"/>
      <c r="AE66" s="86"/>
      <c r="AF66" s="87"/>
      <c r="AG66" s="88"/>
      <c r="AH66" s="89"/>
      <c r="AI66" s="90"/>
      <c r="AJ66" s="86"/>
      <c r="AK66" s="86"/>
      <c r="AL66" s="86"/>
      <c r="AM66" s="86"/>
      <c r="AN66" s="86"/>
      <c r="AO66" s="86"/>
      <c r="AP66" s="87"/>
    </row>
    <row r="67" spans="1:42" ht="16.5" customHeight="1" thickBot="1" x14ac:dyDescent="0.25">
      <c r="A67" s="59" t="s">
        <v>161</v>
      </c>
      <c r="B67" s="112" t="s">
        <v>162</v>
      </c>
      <c r="C67" s="264" t="s">
        <v>150</v>
      </c>
      <c r="D67" s="265"/>
      <c r="E67" s="266"/>
      <c r="F67" s="61">
        <f>SUM(F68:F75)</f>
        <v>1541</v>
      </c>
      <c r="G67" s="61">
        <f>G68+G69+G70+G71+G72+G73+G74+G75</f>
        <v>1373</v>
      </c>
      <c r="H67" s="61">
        <v>1170</v>
      </c>
      <c r="I67" s="61">
        <v>168</v>
      </c>
      <c r="J67" s="61">
        <f>J68+J69+J70+J72+J73</f>
        <v>94</v>
      </c>
      <c r="K67" s="61">
        <v>50</v>
      </c>
      <c r="L67" s="64">
        <v>24</v>
      </c>
      <c r="M67" s="63">
        <v>0</v>
      </c>
      <c r="N67" s="61">
        <v>0</v>
      </c>
      <c r="O67" s="64">
        <v>0</v>
      </c>
      <c r="P67" s="65">
        <v>26</v>
      </c>
      <c r="Q67" s="61">
        <v>46</v>
      </c>
      <c r="R67" s="64">
        <v>2</v>
      </c>
      <c r="S67" s="65">
        <v>24</v>
      </c>
      <c r="T67" s="61">
        <v>16</v>
      </c>
      <c r="U67" s="64">
        <v>1</v>
      </c>
      <c r="V67" s="65">
        <v>44</v>
      </c>
      <c r="W67" s="61">
        <v>12</v>
      </c>
      <c r="X67" s="64">
        <v>1</v>
      </c>
      <c r="Y67" s="53">
        <f t="shared" ref="Y67:AF67" si="15">SUM(Y68:Y73)</f>
        <v>0</v>
      </c>
      <c r="Z67" s="54">
        <f t="shared" si="15"/>
        <v>0</v>
      </c>
      <c r="AA67" s="54">
        <f t="shared" si="15"/>
        <v>0</v>
      </c>
      <c r="AB67" s="54">
        <f t="shared" si="15"/>
        <v>8</v>
      </c>
      <c r="AC67" s="54">
        <f t="shared" si="15"/>
        <v>14</v>
      </c>
      <c r="AD67" s="54">
        <f t="shared" si="15"/>
        <v>9</v>
      </c>
      <c r="AE67" s="54">
        <f t="shared" si="15"/>
        <v>0</v>
      </c>
      <c r="AF67" s="55">
        <f t="shared" si="15"/>
        <v>0</v>
      </c>
      <c r="AG67" s="113">
        <f t="shared" ref="AG67:AG80" si="16">SUM(M67:X67)</f>
        <v>172</v>
      </c>
      <c r="AH67" s="114"/>
      <c r="AI67" s="58">
        <f t="shared" ref="AI67:AP67" si="17">SUM(AI68:AI75)</f>
        <v>0</v>
      </c>
      <c r="AJ67" s="54">
        <f t="shared" si="17"/>
        <v>0</v>
      </c>
      <c r="AK67" s="54">
        <f t="shared" si="17"/>
        <v>0</v>
      </c>
      <c r="AL67" s="54">
        <f t="shared" si="17"/>
        <v>0</v>
      </c>
      <c r="AM67" s="54">
        <f t="shared" si="17"/>
        <v>0</v>
      </c>
      <c r="AN67" s="54">
        <f t="shared" si="17"/>
        <v>0</v>
      </c>
      <c r="AO67" s="54">
        <f t="shared" si="17"/>
        <v>0</v>
      </c>
      <c r="AP67" s="55">
        <f t="shared" si="17"/>
        <v>0</v>
      </c>
    </row>
    <row r="68" spans="1:42" ht="33.75" customHeight="1" x14ac:dyDescent="0.2">
      <c r="A68" s="72" t="s">
        <v>163</v>
      </c>
      <c r="B68" s="108" t="s">
        <v>164</v>
      </c>
      <c r="C68" s="235" t="s">
        <v>165</v>
      </c>
      <c r="D68" s="249"/>
      <c r="E68" s="234"/>
      <c r="F68" s="73">
        <v>357</v>
      </c>
      <c r="G68" s="73">
        <v>293</v>
      </c>
      <c r="H68" s="73">
        <v>243</v>
      </c>
      <c r="I68" s="73">
        <v>64</v>
      </c>
      <c r="J68" s="73">
        <v>40</v>
      </c>
      <c r="K68" s="73">
        <v>12</v>
      </c>
      <c r="L68" s="76">
        <v>12</v>
      </c>
      <c r="M68" s="77"/>
      <c r="N68" s="73"/>
      <c r="O68" s="76"/>
      <c r="P68" s="78">
        <v>8</v>
      </c>
      <c r="Q68" s="73">
        <v>12</v>
      </c>
      <c r="R68" s="76">
        <v>1</v>
      </c>
      <c r="S68" s="78">
        <v>12</v>
      </c>
      <c r="T68" s="73"/>
      <c r="U68" s="76"/>
      <c r="V68" s="78">
        <v>20</v>
      </c>
      <c r="W68" s="73">
        <v>12</v>
      </c>
      <c r="X68" s="76">
        <v>1</v>
      </c>
      <c r="Y68" s="79"/>
      <c r="Z68" s="80"/>
      <c r="AA68" s="80"/>
      <c r="AB68" s="80">
        <v>3</v>
      </c>
      <c r="AC68" s="80">
        <v>3</v>
      </c>
      <c r="AD68" s="80"/>
      <c r="AE68" s="80"/>
      <c r="AF68" s="81"/>
      <c r="AG68" s="82">
        <f t="shared" si="16"/>
        <v>66</v>
      </c>
      <c r="AH68" s="83"/>
      <c r="AI68" s="84"/>
      <c r="AJ68" s="80"/>
      <c r="AK68" s="80"/>
      <c r="AL68" s="80"/>
      <c r="AM68" s="80" t="s">
        <v>120</v>
      </c>
      <c r="AN68" s="80"/>
      <c r="AO68" s="80"/>
      <c r="AP68" s="81"/>
    </row>
    <row r="69" spans="1:42" ht="31.5" customHeight="1" x14ac:dyDescent="0.2">
      <c r="A69" s="72" t="s">
        <v>166</v>
      </c>
      <c r="B69" s="108" t="s">
        <v>167</v>
      </c>
      <c r="C69" s="235" t="s">
        <v>107</v>
      </c>
      <c r="D69" s="249"/>
      <c r="E69" s="234"/>
      <c r="F69" s="73">
        <v>76</v>
      </c>
      <c r="G69" s="73">
        <v>68</v>
      </c>
      <c r="H69" s="73">
        <v>51</v>
      </c>
      <c r="I69" s="73">
        <v>8</v>
      </c>
      <c r="J69" s="73">
        <v>6</v>
      </c>
      <c r="K69" s="73">
        <v>2</v>
      </c>
      <c r="L69" s="76"/>
      <c r="M69" s="77"/>
      <c r="N69" s="73"/>
      <c r="O69" s="76"/>
      <c r="P69" s="78">
        <v>6</v>
      </c>
      <c r="Q69" s="73">
        <v>2</v>
      </c>
      <c r="R69" s="76"/>
      <c r="S69" s="78"/>
      <c r="T69" s="73"/>
      <c r="U69" s="76"/>
      <c r="V69" s="78"/>
      <c r="W69" s="73"/>
      <c r="X69" s="76"/>
      <c r="Y69" s="85"/>
      <c r="Z69" s="86"/>
      <c r="AA69" s="86"/>
      <c r="AB69" s="86">
        <v>2</v>
      </c>
      <c r="AC69" s="86"/>
      <c r="AD69" s="86"/>
      <c r="AE69" s="86"/>
      <c r="AF69" s="87"/>
      <c r="AG69" s="88">
        <f t="shared" si="16"/>
        <v>8</v>
      </c>
      <c r="AH69" s="89"/>
      <c r="AI69" s="90"/>
      <c r="AJ69" s="86"/>
      <c r="AK69" s="86"/>
      <c r="AL69" s="86" t="s">
        <v>77</v>
      </c>
      <c r="AM69" s="86"/>
      <c r="AN69" s="86"/>
      <c r="AO69" s="86"/>
      <c r="AP69" s="87"/>
    </row>
    <row r="70" spans="1:42" ht="32.25" customHeight="1" x14ac:dyDescent="0.2">
      <c r="A70" s="72" t="s">
        <v>168</v>
      </c>
      <c r="B70" s="108" t="s">
        <v>169</v>
      </c>
      <c r="C70" s="235" t="s">
        <v>80</v>
      </c>
      <c r="D70" s="249"/>
      <c r="E70" s="234"/>
      <c r="F70" s="73">
        <v>129</v>
      </c>
      <c r="G70" s="73">
        <v>111</v>
      </c>
      <c r="H70" s="73">
        <v>87</v>
      </c>
      <c r="I70" s="73">
        <v>18</v>
      </c>
      <c r="J70" s="73">
        <v>2</v>
      </c>
      <c r="K70" s="73">
        <v>4</v>
      </c>
      <c r="L70" s="76">
        <v>12</v>
      </c>
      <c r="M70" s="77"/>
      <c r="N70" s="73"/>
      <c r="O70" s="76"/>
      <c r="P70" s="78">
        <v>2</v>
      </c>
      <c r="Q70" s="73">
        <v>16</v>
      </c>
      <c r="R70" s="76">
        <v>1</v>
      </c>
      <c r="S70" s="78"/>
      <c r="T70" s="73"/>
      <c r="U70" s="76"/>
      <c r="V70" s="78"/>
      <c r="W70" s="73"/>
      <c r="X70" s="76"/>
      <c r="Y70" s="85"/>
      <c r="Z70" s="86"/>
      <c r="AA70" s="86"/>
      <c r="AB70" s="86"/>
      <c r="AC70" s="86">
        <v>3</v>
      </c>
      <c r="AD70" s="86">
        <v>3</v>
      </c>
      <c r="AE70" s="86"/>
      <c r="AF70" s="87"/>
      <c r="AG70" s="88">
        <f t="shared" si="16"/>
        <v>19</v>
      </c>
      <c r="AH70" s="89"/>
      <c r="AI70" s="90"/>
      <c r="AJ70" s="86"/>
      <c r="AK70" s="86"/>
      <c r="AL70" s="86"/>
      <c r="AM70" s="86" t="s">
        <v>77</v>
      </c>
      <c r="AN70" s="86" t="s">
        <v>120</v>
      </c>
      <c r="AO70" s="86"/>
      <c r="AP70" s="87"/>
    </row>
    <row r="71" spans="1:42" ht="33" customHeight="1" x14ac:dyDescent="0.2">
      <c r="A71" s="72" t="s">
        <v>170</v>
      </c>
      <c r="B71" s="108" t="s">
        <v>171</v>
      </c>
      <c r="C71" s="235" t="s">
        <v>76</v>
      </c>
      <c r="D71" s="249"/>
      <c r="E71" s="234"/>
      <c r="F71" s="73">
        <v>224</v>
      </c>
      <c r="G71" s="73">
        <v>198</v>
      </c>
      <c r="H71" s="73">
        <v>150</v>
      </c>
      <c r="I71" s="73">
        <v>26</v>
      </c>
      <c r="J71" s="73"/>
      <c r="K71" s="73">
        <v>26</v>
      </c>
      <c r="L71" s="76"/>
      <c r="M71" s="77"/>
      <c r="N71" s="73"/>
      <c r="O71" s="76"/>
      <c r="P71" s="78"/>
      <c r="Q71" s="73">
        <v>16</v>
      </c>
      <c r="R71" s="76"/>
      <c r="S71" s="78"/>
      <c r="T71" s="73">
        <v>10</v>
      </c>
      <c r="U71" s="76"/>
      <c r="V71" s="78"/>
      <c r="W71" s="73"/>
      <c r="X71" s="76"/>
      <c r="Y71" s="85"/>
      <c r="Z71" s="86"/>
      <c r="AA71" s="86"/>
      <c r="AB71" s="86">
        <v>3</v>
      </c>
      <c r="AC71" s="86">
        <v>3</v>
      </c>
      <c r="AD71" s="86">
        <v>2</v>
      </c>
      <c r="AE71" s="86"/>
      <c r="AF71" s="87"/>
      <c r="AG71" s="88">
        <f t="shared" si="16"/>
        <v>26</v>
      </c>
      <c r="AH71" s="89"/>
      <c r="AI71" s="90"/>
      <c r="AJ71" s="86"/>
      <c r="AK71" s="86"/>
      <c r="AL71" s="86"/>
      <c r="AM71" s="86" t="s">
        <v>77</v>
      </c>
      <c r="AN71" s="86" t="s">
        <v>120</v>
      </c>
      <c r="AO71" s="86"/>
      <c r="AP71" s="87"/>
    </row>
    <row r="72" spans="1:42" ht="15" customHeight="1" x14ac:dyDescent="0.2">
      <c r="A72" s="72" t="s">
        <v>172</v>
      </c>
      <c r="B72" s="108" t="s">
        <v>173</v>
      </c>
      <c r="C72" s="235" t="s">
        <v>174</v>
      </c>
      <c r="D72" s="249"/>
      <c r="E72" s="234"/>
      <c r="F72" s="73">
        <v>149</v>
      </c>
      <c r="G72" s="73">
        <v>131</v>
      </c>
      <c r="H72" s="73">
        <v>103</v>
      </c>
      <c r="I72" s="73">
        <v>18</v>
      </c>
      <c r="J72" s="73">
        <v>12</v>
      </c>
      <c r="K72" s="73">
        <v>6</v>
      </c>
      <c r="L72" s="76"/>
      <c r="M72" s="77"/>
      <c r="N72" s="73"/>
      <c r="O72" s="76"/>
      <c r="P72" s="78"/>
      <c r="Q72" s="73"/>
      <c r="R72" s="76"/>
      <c r="S72" s="78">
        <v>12</v>
      </c>
      <c r="T72" s="73">
        <v>6</v>
      </c>
      <c r="U72" s="76">
        <v>1</v>
      </c>
      <c r="V72" s="78"/>
      <c r="W72" s="73"/>
      <c r="X72" s="76"/>
      <c r="Y72" s="85"/>
      <c r="Z72" s="86"/>
      <c r="AA72" s="86"/>
      <c r="AB72" s="86"/>
      <c r="AC72" s="86">
        <v>2</v>
      </c>
      <c r="AD72" s="86">
        <v>4</v>
      </c>
      <c r="AE72" s="86"/>
      <c r="AF72" s="87"/>
      <c r="AG72" s="88">
        <f t="shared" si="16"/>
        <v>19</v>
      </c>
      <c r="AH72" s="89"/>
      <c r="AI72" s="90"/>
      <c r="AJ72" s="86"/>
      <c r="AK72" s="86"/>
      <c r="AL72" s="86"/>
      <c r="AM72" s="86"/>
      <c r="AN72" s="86" t="s">
        <v>120</v>
      </c>
      <c r="AO72" s="86"/>
      <c r="AP72" s="87"/>
    </row>
    <row r="73" spans="1:42" ht="28.5" customHeight="1" x14ac:dyDescent="0.2">
      <c r="A73" s="72" t="s">
        <v>175</v>
      </c>
      <c r="B73" s="108" t="s">
        <v>176</v>
      </c>
      <c r="C73" s="235" t="s">
        <v>177</v>
      </c>
      <c r="D73" s="249"/>
      <c r="E73" s="234"/>
      <c r="F73" s="73">
        <v>246</v>
      </c>
      <c r="G73" s="73">
        <v>212</v>
      </c>
      <c r="H73" s="73">
        <v>176</v>
      </c>
      <c r="I73" s="73">
        <v>34</v>
      </c>
      <c r="J73" s="73">
        <v>34</v>
      </c>
      <c r="K73" s="73"/>
      <c r="L73" s="76"/>
      <c r="M73" s="77"/>
      <c r="N73" s="73"/>
      <c r="O73" s="76"/>
      <c r="P73" s="78">
        <v>10</v>
      </c>
      <c r="Q73" s="73"/>
      <c r="R73" s="76"/>
      <c r="S73" s="78"/>
      <c r="T73" s="73"/>
      <c r="U73" s="76"/>
      <c r="V73" s="78">
        <v>24</v>
      </c>
      <c r="W73" s="73"/>
      <c r="X73" s="76"/>
      <c r="Y73" s="85"/>
      <c r="Z73" s="86"/>
      <c r="AA73" s="86"/>
      <c r="AB73" s="86"/>
      <c r="AC73" s="86">
        <v>3</v>
      </c>
      <c r="AD73" s="86"/>
      <c r="AE73" s="86"/>
      <c r="AF73" s="87"/>
      <c r="AG73" s="88">
        <f t="shared" si="16"/>
        <v>34</v>
      </c>
      <c r="AH73" s="89"/>
      <c r="AI73" s="90"/>
      <c r="AJ73" s="86"/>
      <c r="AK73" s="86"/>
      <c r="AL73" s="86"/>
      <c r="AM73" s="86" t="s">
        <v>77</v>
      </c>
      <c r="AN73" s="86"/>
      <c r="AO73" s="86"/>
      <c r="AP73" s="87"/>
    </row>
    <row r="74" spans="1:42" ht="15" customHeight="1" x14ac:dyDescent="0.2">
      <c r="A74" s="72" t="s">
        <v>178</v>
      </c>
      <c r="B74" s="115" t="s">
        <v>23</v>
      </c>
      <c r="C74" s="235" t="s">
        <v>159</v>
      </c>
      <c r="D74" s="249"/>
      <c r="E74" s="234"/>
      <c r="F74" s="73">
        <v>144</v>
      </c>
      <c r="G74" s="73">
        <v>144</v>
      </c>
      <c r="H74" s="73">
        <v>144</v>
      </c>
      <c r="I74" s="73">
        <v>0</v>
      </c>
      <c r="J74" s="73"/>
      <c r="K74" s="73"/>
      <c r="L74" s="76"/>
      <c r="M74" s="77"/>
      <c r="N74" s="73"/>
      <c r="O74" s="76"/>
      <c r="P74" s="78"/>
      <c r="Q74" s="73"/>
      <c r="R74" s="76"/>
      <c r="S74" s="78"/>
      <c r="T74" s="73"/>
      <c r="U74" s="76"/>
      <c r="V74" s="78"/>
      <c r="W74" s="73"/>
      <c r="X74" s="76"/>
      <c r="Y74" s="85"/>
      <c r="Z74" s="86"/>
      <c r="AA74" s="86">
        <v>1</v>
      </c>
      <c r="AB74" s="86"/>
      <c r="AC74" s="86"/>
      <c r="AD74" s="86"/>
      <c r="AE74" s="86"/>
      <c r="AF74" s="87"/>
      <c r="AG74" s="88">
        <f t="shared" si="16"/>
        <v>0</v>
      </c>
      <c r="AH74" s="89"/>
      <c r="AI74" s="90"/>
      <c r="AJ74" s="86"/>
      <c r="AK74" s="86"/>
      <c r="AL74" s="86"/>
      <c r="AM74" s="86"/>
      <c r="AN74" s="86"/>
      <c r="AO74" s="86"/>
      <c r="AP74" s="87"/>
    </row>
    <row r="75" spans="1:42" ht="18.75" customHeight="1" thickBot="1" x14ac:dyDescent="0.25">
      <c r="A75" s="72" t="s">
        <v>179</v>
      </c>
      <c r="B75" s="115" t="s">
        <v>24</v>
      </c>
      <c r="C75" s="235" t="s">
        <v>159</v>
      </c>
      <c r="D75" s="249"/>
      <c r="E75" s="234"/>
      <c r="F75" s="73">
        <v>216</v>
      </c>
      <c r="G75" s="73">
        <v>216</v>
      </c>
      <c r="H75" s="73">
        <v>216</v>
      </c>
      <c r="I75" s="73">
        <v>0</v>
      </c>
      <c r="J75" s="73"/>
      <c r="K75" s="73"/>
      <c r="L75" s="76"/>
      <c r="M75" s="77"/>
      <c r="N75" s="73"/>
      <c r="O75" s="76"/>
      <c r="P75" s="78"/>
      <c r="Q75" s="73"/>
      <c r="R75" s="76"/>
      <c r="S75" s="78"/>
      <c r="T75" s="73"/>
      <c r="U75" s="76"/>
      <c r="V75" s="78"/>
      <c r="W75" s="73"/>
      <c r="X75" s="76"/>
      <c r="Y75" s="98"/>
      <c r="Z75" s="99"/>
      <c r="AA75" s="99"/>
      <c r="AB75" s="99"/>
      <c r="AC75" s="99">
        <v>2</v>
      </c>
      <c r="AD75" s="99">
        <v>2</v>
      </c>
      <c r="AE75" s="99"/>
      <c r="AF75" s="100"/>
      <c r="AG75" s="69">
        <f t="shared" si="16"/>
        <v>0</v>
      </c>
      <c r="AH75" s="70"/>
      <c r="AI75" s="101"/>
      <c r="AJ75" s="99"/>
      <c r="AK75" s="99"/>
      <c r="AL75" s="99"/>
      <c r="AM75" s="99"/>
      <c r="AN75" s="99"/>
      <c r="AO75" s="99"/>
      <c r="AP75" s="100"/>
    </row>
    <row r="76" spans="1:42" ht="30" customHeight="1" thickBot="1" x14ac:dyDescent="0.25">
      <c r="A76" s="59" t="s">
        <v>180</v>
      </c>
      <c r="B76" s="112" t="s">
        <v>181</v>
      </c>
      <c r="C76" s="264" t="s">
        <v>150</v>
      </c>
      <c r="D76" s="265"/>
      <c r="E76" s="266"/>
      <c r="F76" s="61">
        <f>SUM(F77:F81)</f>
        <v>689</v>
      </c>
      <c r="G76" s="61">
        <f>SUM(G77:G81)</f>
        <v>605</v>
      </c>
      <c r="H76" s="61">
        <f>SUM(H77:H81)</f>
        <v>545</v>
      </c>
      <c r="I76" s="61">
        <v>84</v>
      </c>
      <c r="J76" s="61">
        <v>62</v>
      </c>
      <c r="K76" s="61">
        <v>22</v>
      </c>
      <c r="L76" s="64"/>
      <c r="M76" s="63">
        <v>0</v>
      </c>
      <c r="N76" s="61">
        <v>0</v>
      </c>
      <c r="O76" s="64">
        <v>0</v>
      </c>
      <c r="P76" s="65">
        <v>26</v>
      </c>
      <c r="Q76" s="61">
        <v>6</v>
      </c>
      <c r="R76" s="64">
        <v>0</v>
      </c>
      <c r="S76" s="65">
        <v>36</v>
      </c>
      <c r="T76" s="61">
        <v>16</v>
      </c>
      <c r="U76" s="64">
        <v>3</v>
      </c>
      <c r="V76" s="65">
        <v>0</v>
      </c>
      <c r="W76" s="61">
        <v>0</v>
      </c>
      <c r="X76" s="64">
        <v>0</v>
      </c>
      <c r="Y76" s="53">
        <f t="shared" ref="Y76:AF76" si="18">SUM(Y77:Y80)</f>
        <v>0</v>
      </c>
      <c r="Z76" s="54">
        <f t="shared" si="18"/>
        <v>0</v>
      </c>
      <c r="AA76" s="54">
        <f t="shared" si="18"/>
        <v>0</v>
      </c>
      <c r="AB76" s="54">
        <f t="shared" si="18"/>
        <v>6</v>
      </c>
      <c r="AC76" s="54">
        <f t="shared" si="18"/>
        <v>10</v>
      </c>
      <c r="AD76" s="54">
        <f t="shared" si="18"/>
        <v>10</v>
      </c>
      <c r="AE76" s="54">
        <f t="shared" si="18"/>
        <v>0</v>
      </c>
      <c r="AF76" s="55">
        <f t="shared" si="18"/>
        <v>0</v>
      </c>
      <c r="AG76" s="113">
        <f t="shared" si="16"/>
        <v>87</v>
      </c>
      <c r="AH76" s="114"/>
      <c r="AI76" s="58">
        <f t="shared" ref="AI76:AP76" si="19">SUM(AI77:AI81)</f>
        <v>0</v>
      </c>
      <c r="AJ76" s="54">
        <f t="shared" si="19"/>
        <v>0</v>
      </c>
      <c r="AK76" s="54">
        <f t="shared" si="19"/>
        <v>0</v>
      </c>
      <c r="AL76" s="54">
        <f t="shared" si="19"/>
        <v>0</v>
      </c>
      <c r="AM76" s="54">
        <f t="shared" si="19"/>
        <v>0</v>
      </c>
      <c r="AN76" s="54">
        <f t="shared" si="19"/>
        <v>0</v>
      </c>
      <c r="AO76" s="54">
        <f t="shared" si="19"/>
        <v>0</v>
      </c>
      <c r="AP76" s="55">
        <f t="shared" si="19"/>
        <v>0</v>
      </c>
    </row>
    <row r="77" spans="1:42" ht="17.25" customHeight="1" x14ac:dyDescent="0.2">
      <c r="A77" s="72" t="s">
        <v>182</v>
      </c>
      <c r="B77" s="108" t="s">
        <v>183</v>
      </c>
      <c r="C77" s="235" t="s">
        <v>107</v>
      </c>
      <c r="D77" s="249"/>
      <c r="E77" s="234"/>
      <c r="F77" s="73">
        <v>55</v>
      </c>
      <c r="G77" s="73">
        <v>47</v>
      </c>
      <c r="H77" s="73">
        <v>38</v>
      </c>
      <c r="I77" s="73">
        <v>8</v>
      </c>
      <c r="J77" s="73">
        <v>8</v>
      </c>
      <c r="K77" s="73"/>
      <c r="L77" s="76"/>
      <c r="M77" s="77"/>
      <c r="N77" s="73"/>
      <c r="O77" s="76"/>
      <c r="P77" s="78">
        <v>8</v>
      </c>
      <c r="Q77" s="73"/>
      <c r="R77" s="76"/>
      <c r="S77" s="78"/>
      <c r="T77" s="73"/>
      <c r="U77" s="76"/>
      <c r="V77" s="78"/>
      <c r="W77" s="73"/>
      <c r="X77" s="76"/>
      <c r="Y77" s="79"/>
      <c r="Z77" s="80"/>
      <c r="AA77" s="80"/>
      <c r="AB77" s="80">
        <v>2</v>
      </c>
      <c r="AC77" s="80"/>
      <c r="AD77" s="80"/>
      <c r="AE77" s="80"/>
      <c r="AF77" s="81"/>
      <c r="AG77" s="82">
        <f t="shared" si="16"/>
        <v>8</v>
      </c>
      <c r="AH77" s="83"/>
      <c r="AI77" s="84"/>
      <c r="AJ77" s="80"/>
      <c r="AK77" s="80"/>
      <c r="AL77" s="80" t="s">
        <v>77</v>
      </c>
      <c r="AM77" s="80"/>
      <c r="AN77" s="80"/>
      <c r="AO77" s="80"/>
      <c r="AP77" s="81"/>
    </row>
    <row r="78" spans="1:42" x14ac:dyDescent="0.2">
      <c r="A78" s="72" t="s">
        <v>184</v>
      </c>
      <c r="B78" s="108" t="s">
        <v>185</v>
      </c>
      <c r="C78" s="235" t="s">
        <v>186</v>
      </c>
      <c r="D78" s="249"/>
      <c r="E78" s="234"/>
      <c r="F78" s="73">
        <v>218</v>
      </c>
      <c r="G78" s="73">
        <v>178</v>
      </c>
      <c r="H78" s="73">
        <v>163</v>
      </c>
      <c r="I78" s="73">
        <v>40</v>
      </c>
      <c r="J78" s="73">
        <v>32</v>
      </c>
      <c r="K78" s="73">
        <v>8</v>
      </c>
      <c r="L78" s="76"/>
      <c r="M78" s="77"/>
      <c r="N78" s="73"/>
      <c r="O78" s="76"/>
      <c r="P78" s="78">
        <v>14</v>
      </c>
      <c r="Q78" s="73">
        <v>2</v>
      </c>
      <c r="R78" s="76"/>
      <c r="S78" s="78">
        <v>18</v>
      </c>
      <c r="T78" s="73">
        <v>6</v>
      </c>
      <c r="U78" s="76">
        <v>1</v>
      </c>
      <c r="V78" s="78"/>
      <c r="W78" s="73"/>
      <c r="X78" s="76"/>
      <c r="Y78" s="85"/>
      <c r="Z78" s="86"/>
      <c r="AA78" s="86"/>
      <c r="AB78" s="86">
        <v>4</v>
      </c>
      <c r="AC78" s="86">
        <v>5</v>
      </c>
      <c r="AD78" s="86">
        <v>4</v>
      </c>
      <c r="AE78" s="86"/>
      <c r="AF78" s="87"/>
      <c r="AG78" s="88">
        <f t="shared" si="16"/>
        <v>41</v>
      </c>
      <c r="AH78" s="89"/>
      <c r="AI78" s="90"/>
      <c r="AJ78" s="86"/>
      <c r="AK78" s="86"/>
      <c r="AL78" s="86"/>
      <c r="AM78" s="86" t="s">
        <v>120</v>
      </c>
      <c r="AN78" s="267" t="s">
        <v>120</v>
      </c>
      <c r="AO78" s="86"/>
      <c r="AP78" s="87"/>
    </row>
    <row r="79" spans="1:42" ht="14.25" customHeight="1" x14ac:dyDescent="0.2">
      <c r="A79" s="72" t="s">
        <v>187</v>
      </c>
      <c r="B79" s="108" t="s">
        <v>188</v>
      </c>
      <c r="C79" s="235" t="s">
        <v>174</v>
      </c>
      <c r="D79" s="249"/>
      <c r="E79" s="234"/>
      <c r="F79" s="73">
        <v>102</v>
      </c>
      <c r="G79" s="73">
        <v>86</v>
      </c>
      <c r="H79" s="73">
        <v>68</v>
      </c>
      <c r="I79" s="73">
        <v>16</v>
      </c>
      <c r="J79" s="73">
        <v>8</v>
      </c>
      <c r="K79" s="73">
        <v>8</v>
      </c>
      <c r="L79" s="76"/>
      <c r="M79" s="77"/>
      <c r="N79" s="73"/>
      <c r="O79" s="76"/>
      <c r="P79" s="78">
        <v>4</v>
      </c>
      <c r="Q79" s="73">
        <v>4</v>
      </c>
      <c r="R79" s="76"/>
      <c r="S79" s="78">
        <v>4</v>
      </c>
      <c r="T79" s="73">
        <v>4</v>
      </c>
      <c r="U79" s="76"/>
      <c r="V79" s="78"/>
      <c r="W79" s="73"/>
      <c r="X79" s="76"/>
      <c r="Y79" s="85"/>
      <c r="Z79" s="86"/>
      <c r="AA79" s="86"/>
      <c r="AB79" s="86"/>
      <c r="AC79" s="86">
        <v>3</v>
      </c>
      <c r="AD79" s="86">
        <v>2</v>
      </c>
      <c r="AE79" s="86"/>
      <c r="AF79" s="87"/>
      <c r="AG79" s="88">
        <f t="shared" si="16"/>
        <v>16</v>
      </c>
      <c r="AH79" s="89"/>
      <c r="AI79" s="90"/>
      <c r="AJ79" s="86"/>
      <c r="AK79" s="86"/>
      <c r="AL79" s="86"/>
      <c r="AM79" s="86"/>
      <c r="AN79" s="267"/>
      <c r="AO79" s="86"/>
      <c r="AP79" s="87"/>
    </row>
    <row r="80" spans="1:42" ht="13.5" customHeight="1" x14ac:dyDescent="0.2">
      <c r="A80" s="72" t="s">
        <v>189</v>
      </c>
      <c r="B80" s="108" t="s">
        <v>190</v>
      </c>
      <c r="C80" s="235" t="s">
        <v>174</v>
      </c>
      <c r="D80" s="249"/>
      <c r="E80" s="234"/>
      <c r="F80" s="73">
        <v>134</v>
      </c>
      <c r="G80" s="73">
        <v>114</v>
      </c>
      <c r="H80" s="73">
        <v>96</v>
      </c>
      <c r="I80" s="73">
        <v>20</v>
      </c>
      <c r="J80" s="73">
        <v>14</v>
      </c>
      <c r="K80" s="73">
        <v>6</v>
      </c>
      <c r="L80" s="76"/>
      <c r="M80" s="77"/>
      <c r="N80" s="73"/>
      <c r="O80" s="76"/>
      <c r="P80" s="78"/>
      <c r="Q80" s="73"/>
      <c r="R80" s="76"/>
      <c r="S80" s="78">
        <v>14</v>
      </c>
      <c r="T80" s="73">
        <v>6</v>
      </c>
      <c r="U80" s="76">
        <v>1</v>
      </c>
      <c r="V80" s="78"/>
      <c r="W80" s="73"/>
      <c r="X80" s="76"/>
      <c r="Y80" s="85"/>
      <c r="Z80" s="86"/>
      <c r="AA80" s="86"/>
      <c r="AB80" s="86"/>
      <c r="AC80" s="86">
        <v>2</v>
      </c>
      <c r="AD80" s="86">
        <v>4</v>
      </c>
      <c r="AE80" s="86"/>
      <c r="AF80" s="87"/>
      <c r="AG80" s="88">
        <f t="shared" si="16"/>
        <v>21</v>
      </c>
      <c r="AH80" s="89"/>
      <c r="AI80" s="90"/>
      <c r="AJ80" s="86"/>
      <c r="AK80" s="86"/>
      <c r="AL80" s="86"/>
      <c r="AM80" s="86"/>
      <c r="AN80" s="267"/>
      <c r="AO80" s="86"/>
      <c r="AP80" s="87"/>
    </row>
    <row r="81" spans="1:42" ht="20.25" customHeight="1" thickBot="1" x14ac:dyDescent="0.25">
      <c r="A81" s="72" t="s">
        <v>191</v>
      </c>
      <c r="B81" s="115" t="s">
        <v>24</v>
      </c>
      <c r="C81" s="235" t="s">
        <v>159</v>
      </c>
      <c r="D81" s="249"/>
      <c r="E81" s="234"/>
      <c r="F81" s="73">
        <v>180</v>
      </c>
      <c r="G81" s="73">
        <v>180</v>
      </c>
      <c r="H81" s="73">
        <v>180</v>
      </c>
      <c r="I81" s="73">
        <v>0</v>
      </c>
      <c r="J81" s="73"/>
      <c r="K81" s="73"/>
      <c r="L81" s="76"/>
      <c r="M81" s="77"/>
      <c r="N81" s="73"/>
      <c r="O81" s="76"/>
      <c r="P81" s="78"/>
      <c r="Q81" s="73"/>
      <c r="R81" s="76"/>
      <c r="S81" s="78"/>
      <c r="T81" s="73"/>
      <c r="U81" s="76"/>
      <c r="V81" s="78"/>
      <c r="W81" s="73"/>
      <c r="X81" s="76"/>
      <c r="Y81" s="85"/>
      <c r="Z81" s="86"/>
      <c r="AA81" s="86"/>
      <c r="AB81" s="86"/>
      <c r="AC81" s="86"/>
      <c r="AD81" s="86">
        <v>2</v>
      </c>
      <c r="AE81" s="86"/>
      <c r="AF81" s="87"/>
      <c r="AG81" s="88"/>
      <c r="AH81" s="89"/>
      <c r="AI81" s="90"/>
      <c r="AJ81" s="86"/>
      <c r="AK81" s="86"/>
      <c r="AL81" s="86"/>
      <c r="AM81" s="86"/>
      <c r="AN81" s="86"/>
      <c r="AO81" s="86"/>
      <c r="AP81" s="87"/>
    </row>
    <row r="82" spans="1:42" ht="26.25" customHeight="1" thickBot="1" x14ac:dyDescent="0.25">
      <c r="A82" s="59" t="s">
        <v>192</v>
      </c>
      <c r="B82" s="112" t="s">
        <v>193</v>
      </c>
      <c r="C82" s="264" t="s">
        <v>150</v>
      </c>
      <c r="D82" s="265"/>
      <c r="E82" s="266"/>
      <c r="F82" s="61">
        <f>SUM(F83:F84)</f>
        <v>346</v>
      </c>
      <c r="G82" s="61">
        <f>SUM(G83:G84)</f>
        <v>302</v>
      </c>
      <c r="H82" s="61">
        <f>SUM(H83:H84)</f>
        <v>257</v>
      </c>
      <c r="I82" s="61">
        <v>44</v>
      </c>
      <c r="J82" s="61">
        <v>38</v>
      </c>
      <c r="K82" s="61">
        <v>6</v>
      </c>
      <c r="L82" s="64"/>
      <c r="M82" s="63">
        <v>0</v>
      </c>
      <c r="N82" s="61">
        <v>0</v>
      </c>
      <c r="O82" s="64">
        <v>0</v>
      </c>
      <c r="P82" s="65">
        <v>0</v>
      </c>
      <c r="Q82" s="61">
        <v>0</v>
      </c>
      <c r="R82" s="64">
        <v>0</v>
      </c>
      <c r="S82" s="65">
        <v>10</v>
      </c>
      <c r="T82" s="61">
        <v>2</v>
      </c>
      <c r="U82" s="64">
        <v>0</v>
      </c>
      <c r="V82" s="65">
        <v>28</v>
      </c>
      <c r="W82" s="61">
        <v>4</v>
      </c>
      <c r="X82" s="64">
        <v>1</v>
      </c>
      <c r="Y82" s="53">
        <f t="shared" ref="Y82:AF82" si="20">SUM(Y83)</f>
        <v>0</v>
      </c>
      <c r="Z82" s="54">
        <f t="shared" si="20"/>
        <v>0</v>
      </c>
      <c r="AA82" s="54">
        <f t="shared" si="20"/>
        <v>0</v>
      </c>
      <c r="AB82" s="54">
        <f t="shared" si="20"/>
        <v>0</v>
      </c>
      <c r="AC82" s="54">
        <f t="shared" si="20"/>
        <v>0</v>
      </c>
      <c r="AD82" s="54">
        <f t="shared" si="20"/>
        <v>0</v>
      </c>
      <c r="AE82" s="54">
        <f t="shared" si="20"/>
        <v>4</v>
      </c>
      <c r="AF82" s="55">
        <f t="shared" si="20"/>
        <v>0</v>
      </c>
      <c r="AG82" s="113">
        <f>SUM(M82:X82)</f>
        <v>45</v>
      </c>
      <c r="AH82" s="114"/>
      <c r="AI82" s="58">
        <f t="shared" ref="AI82:AP82" si="21">SUM(AI83:AI84)</f>
        <v>0</v>
      </c>
      <c r="AJ82" s="54">
        <f t="shared" si="21"/>
        <v>0</v>
      </c>
      <c r="AK82" s="54">
        <f t="shared" si="21"/>
        <v>0</v>
      </c>
      <c r="AL82" s="54">
        <f t="shared" si="21"/>
        <v>0</v>
      </c>
      <c r="AM82" s="54">
        <f t="shared" si="21"/>
        <v>0</v>
      </c>
      <c r="AN82" s="54">
        <f t="shared" si="21"/>
        <v>0</v>
      </c>
      <c r="AO82" s="54">
        <f t="shared" si="21"/>
        <v>0</v>
      </c>
      <c r="AP82" s="55">
        <f t="shared" si="21"/>
        <v>0</v>
      </c>
    </row>
    <row r="83" spans="1:42" ht="30.75" customHeight="1" x14ac:dyDescent="0.2">
      <c r="A83" s="72" t="s">
        <v>194</v>
      </c>
      <c r="B83" s="108" t="s">
        <v>195</v>
      </c>
      <c r="C83" s="235" t="s">
        <v>196</v>
      </c>
      <c r="D83" s="249"/>
      <c r="E83" s="234"/>
      <c r="F83" s="73">
        <v>274</v>
      </c>
      <c r="G83" s="73">
        <v>230</v>
      </c>
      <c r="H83" s="73">
        <v>185</v>
      </c>
      <c r="I83" s="73">
        <v>44</v>
      </c>
      <c r="J83" s="73">
        <v>38</v>
      </c>
      <c r="K83" s="73">
        <v>6</v>
      </c>
      <c r="L83" s="76"/>
      <c r="M83" s="77"/>
      <c r="N83" s="73"/>
      <c r="O83" s="76"/>
      <c r="P83" s="78"/>
      <c r="Q83" s="73"/>
      <c r="R83" s="76"/>
      <c r="S83" s="78">
        <v>10</v>
      </c>
      <c r="T83" s="73">
        <v>2</v>
      </c>
      <c r="U83" s="76"/>
      <c r="V83" s="78">
        <v>28</v>
      </c>
      <c r="W83" s="73">
        <v>4</v>
      </c>
      <c r="X83" s="76">
        <v>1</v>
      </c>
      <c r="Y83" s="79"/>
      <c r="Z83" s="80"/>
      <c r="AA83" s="80"/>
      <c r="AB83" s="80"/>
      <c r="AC83" s="80"/>
      <c r="AD83" s="80"/>
      <c r="AE83" s="80">
        <v>4</v>
      </c>
      <c r="AF83" s="81"/>
      <c r="AG83" s="82">
        <f>SUM(M83:X83)</f>
        <v>45</v>
      </c>
      <c r="AH83" s="83"/>
      <c r="AI83" s="84"/>
      <c r="AJ83" s="80"/>
      <c r="AK83" s="80"/>
      <c r="AL83" s="80"/>
      <c r="AM83" s="80"/>
      <c r="AN83" s="80"/>
      <c r="AO83" s="80" t="s">
        <v>120</v>
      </c>
      <c r="AP83" s="81"/>
    </row>
    <row r="84" spans="1:42" ht="20.25" customHeight="1" thickBot="1" x14ac:dyDescent="0.25">
      <c r="A84" s="72" t="s">
        <v>197</v>
      </c>
      <c r="B84" s="115" t="s">
        <v>24</v>
      </c>
      <c r="C84" s="235" t="s">
        <v>159</v>
      </c>
      <c r="D84" s="249"/>
      <c r="E84" s="234"/>
      <c r="F84" s="73">
        <v>72</v>
      </c>
      <c r="G84" s="73">
        <v>72</v>
      </c>
      <c r="H84" s="73">
        <v>72</v>
      </c>
      <c r="I84" s="73">
        <v>0</v>
      </c>
      <c r="J84" s="73"/>
      <c r="K84" s="73"/>
      <c r="L84" s="76"/>
      <c r="M84" s="77"/>
      <c r="N84" s="73"/>
      <c r="O84" s="76"/>
      <c r="P84" s="78"/>
      <c r="Q84" s="73"/>
      <c r="R84" s="76"/>
      <c r="S84" s="78"/>
      <c r="T84" s="73"/>
      <c r="U84" s="76"/>
      <c r="V84" s="78"/>
      <c r="W84" s="73"/>
      <c r="X84" s="76"/>
      <c r="Y84" s="98"/>
      <c r="Z84" s="99"/>
      <c r="AA84" s="99"/>
      <c r="AB84" s="99"/>
      <c r="AC84" s="99"/>
      <c r="AD84" s="99"/>
      <c r="AE84" s="99">
        <v>2</v>
      </c>
      <c r="AF84" s="100"/>
      <c r="AG84" s="69">
        <f>SUM(M84:X84)</f>
        <v>0</v>
      </c>
      <c r="AH84" s="70"/>
      <c r="AI84" s="101"/>
      <c r="AJ84" s="99"/>
      <c r="AK84" s="99"/>
      <c r="AL84" s="99"/>
      <c r="AM84" s="99"/>
      <c r="AN84" s="99"/>
      <c r="AO84" s="99"/>
      <c r="AP84" s="100"/>
    </row>
    <row r="85" spans="1:42" ht="15.75" customHeight="1" thickBot="1" x14ac:dyDescent="0.25">
      <c r="A85" s="59" t="s">
        <v>198</v>
      </c>
      <c r="B85" s="112" t="s">
        <v>199</v>
      </c>
      <c r="C85" s="264" t="s">
        <v>150</v>
      </c>
      <c r="D85" s="265"/>
      <c r="E85" s="266"/>
      <c r="F85" s="61">
        <f>SUM(F86:F88)</f>
        <v>181</v>
      </c>
      <c r="G85" s="61">
        <f>SUM(G86:G88)</f>
        <v>161</v>
      </c>
      <c r="H85" s="61">
        <f>SUM(H86:H88)</f>
        <v>165</v>
      </c>
      <c r="I85" s="61">
        <v>20</v>
      </c>
      <c r="J85" s="61">
        <v>16</v>
      </c>
      <c r="K85" s="61">
        <v>4</v>
      </c>
      <c r="L85" s="62"/>
      <c r="M85" s="63">
        <v>0</v>
      </c>
      <c r="N85" s="61">
        <v>0</v>
      </c>
      <c r="O85" s="64">
        <v>0</v>
      </c>
      <c r="P85" s="65">
        <v>0</v>
      </c>
      <c r="Q85" s="61">
        <v>0</v>
      </c>
      <c r="R85" s="64">
        <v>0</v>
      </c>
      <c r="S85" s="65">
        <v>8</v>
      </c>
      <c r="T85" s="61">
        <v>0</v>
      </c>
      <c r="U85" s="64">
        <v>0</v>
      </c>
      <c r="V85" s="65">
        <v>8</v>
      </c>
      <c r="W85" s="61">
        <v>4</v>
      </c>
      <c r="X85" s="64">
        <v>1</v>
      </c>
      <c r="Y85" s="53">
        <f t="shared" ref="Y85:AF85" si="22">SUM(Y86)</f>
        <v>0</v>
      </c>
      <c r="Z85" s="54">
        <f t="shared" si="22"/>
        <v>0</v>
      </c>
      <c r="AA85" s="54">
        <f t="shared" si="22"/>
        <v>0</v>
      </c>
      <c r="AB85" s="54">
        <f t="shared" si="22"/>
        <v>0</v>
      </c>
      <c r="AC85" s="54">
        <f t="shared" si="22"/>
        <v>0</v>
      </c>
      <c r="AD85" s="54">
        <f t="shared" si="22"/>
        <v>0</v>
      </c>
      <c r="AE85" s="54">
        <f t="shared" si="22"/>
        <v>4</v>
      </c>
      <c r="AF85" s="55">
        <f t="shared" si="22"/>
        <v>0</v>
      </c>
      <c r="AG85" s="113">
        <f>SUM(M85:X85)</f>
        <v>21</v>
      </c>
      <c r="AH85" s="114"/>
      <c r="AI85" s="58">
        <f t="shared" ref="AI85:AP85" si="23">SUM(AI86:AI88)</f>
        <v>0</v>
      </c>
      <c r="AJ85" s="54">
        <f t="shared" si="23"/>
        <v>0</v>
      </c>
      <c r="AK85" s="54">
        <f t="shared" si="23"/>
        <v>0</v>
      </c>
      <c r="AL85" s="54">
        <f t="shared" si="23"/>
        <v>0</v>
      </c>
      <c r="AM85" s="54">
        <f t="shared" si="23"/>
        <v>0</v>
      </c>
      <c r="AN85" s="54">
        <f t="shared" si="23"/>
        <v>0</v>
      </c>
      <c r="AO85" s="54">
        <f t="shared" si="23"/>
        <v>0</v>
      </c>
      <c r="AP85" s="55">
        <f t="shared" si="23"/>
        <v>0</v>
      </c>
    </row>
    <row r="86" spans="1:42" ht="27.75" customHeight="1" x14ac:dyDescent="0.2">
      <c r="A86" s="72" t="s">
        <v>200</v>
      </c>
      <c r="B86" s="108" t="s">
        <v>201</v>
      </c>
      <c r="C86" s="235" t="s">
        <v>129</v>
      </c>
      <c r="D86" s="249"/>
      <c r="E86" s="234"/>
      <c r="F86" s="73">
        <v>73</v>
      </c>
      <c r="G86" s="73">
        <v>53</v>
      </c>
      <c r="H86" s="73">
        <v>57</v>
      </c>
      <c r="I86" s="73">
        <v>20</v>
      </c>
      <c r="J86" s="73">
        <v>16</v>
      </c>
      <c r="K86" s="73">
        <v>4</v>
      </c>
      <c r="L86" s="116"/>
      <c r="M86" s="77"/>
      <c r="N86" s="73"/>
      <c r="O86" s="76"/>
      <c r="P86" s="78"/>
      <c r="Q86" s="73"/>
      <c r="R86" s="76"/>
      <c r="S86" s="78">
        <v>8</v>
      </c>
      <c r="T86" s="73"/>
      <c r="U86" s="76"/>
      <c r="V86" s="78">
        <v>8</v>
      </c>
      <c r="W86" s="73">
        <v>4</v>
      </c>
      <c r="X86" s="76">
        <v>1</v>
      </c>
      <c r="Y86" s="79"/>
      <c r="Z86" s="80"/>
      <c r="AA86" s="80"/>
      <c r="AB86" s="80"/>
      <c r="AC86" s="80"/>
      <c r="AD86" s="80"/>
      <c r="AE86" s="80">
        <v>4</v>
      </c>
      <c r="AF86" s="81"/>
      <c r="AG86" s="82">
        <f>SUM(M86:X86)</f>
        <v>21</v>
      </c>
      <c r="AH86" s="83"/>
      <c r="AI86" s="84"/>
      <c r="AJ86" s="80"/>
      <c r="AK86" s="80"/>
      <c r="AL86" s="80"/>
      <c r="AM86" s="80"/>
      <c r="AN86" s="80"/>
      <c r="AO86" s="80" t="s">
        <v>120</v>
      </c>
      <c r="AP86" s="81"/>
    </row>
    <row r="87" spans="1:42" ht="15.75" customHeight="1" x14ac:dyDescent="0.2">
      <c r="A87" s="72" t="s">
        <v>202</v>
      </c>
      <c r="B87" s="115" t="s">
        <v>23</v>
      </c>
      <c r="C87" s="235" t="s">
        <v>159</v>
      </c>
      <c r="D87" s="249"/>
      <c r="E87" s="234"/>
      <c r="F87" s="73">
        <v>72</v>
      </c>
      <c r="G87" s="73">
        <v>72</v>
      </c>
      <c r="H87" s="73">
        <v>72</v>
      </c>
      <c r="I87" s="73">
        <v>0</v>
      </c>
      <c r="J87" s="73"/>
      <c r="K87" s="73"/>
      <c r="L87" s="76"/>
      <c r="M87" s="77"/>
      <c r="N87" s="73"/>
      <c r="O87" s="76"/>
      <c r="P87" s="78"/>
      <c r="Q87" s="73"/>
      <c r="R87" s="76"/>
      <c r="S87" s="78"/>
      <c r="T87" s="73"/>
      <c r="U87" s="76"/>
      <c r="V87" s="78"/>
      <c r="W87" s="73"/>
      <c r="X87" s="76"/>
      <c r="Y87" s="85"/>
      <c r="Z87" s="86"/>
      <c r="AA87" s="86"/>
      <c r="AB87" s="86"/>
      <c r="AC87" s="86"/>
      <c r="AD87" s="86"/>
      <c r="AE87" s="86">
        <v>1</v>
      </c>
      <c r="AF87" s="87"/>
      <c r="AG87" s="88"/>
      <c r="AH87" s="89"/>
      <c r="AI87" s="90"/>
      <c r="AJ87" s="86"/>
      <c r="AK87" s="86"/>
      <c r="AL87" s="86"/>
      <c r="AM87" s="86"/>
      <c r="AN87" s="86"/>
      <c r="AO87" s="86"/>
      <c r="AP87" s="87"/>
    </row>
    <row r="88" spans="1:42" ht="16.5" customHeight="1" thickBot="1" x14ac:dyDescent="0.25">
      <c r="A88" s="72" t="s">
        <v>203</v>
      </c>
      <c r="B88" s="115" t="s">
        <v>24</v>
      </c>
      <c r="C88" s="235" t="s">
        <v>159</v>
      </c>
      <c r="D88" s="249"/>
      <c r="E88" s="234"/>
      <c r="F88" s="73">
        <v>36</v>
      </c>
      <c r="G88" s="73">
        <v>36</v>
      </c>
      <c r="H88" s="73">
        <v>36</v>
      </c>
      <c r="I88" s="73">
        <v>0</v>
      </c>
      <c r="J88" s="73"/>
      <c r="K88" s="73"/>
      <c r="L88" s="76"/>
      <c r="M88" s="77"/>
      <c r="N88" s="73"/>
      <c r="O88" s="76"/>
      <c r="P88" s="78"/>
      <c r="Q88" s="73"/>
      <c r="R88" s="76"/>
      <c r="S88" s="78"/>
      <c r="T88" s="73"/>
      <c r="U88" s="76"/>
      <c r="V88" s="78"/>
      <c r="W88" s="73"/>
      <c r="X88" s="76"/>
      <c r="Y88" s="98"/>
      <c r="Z88" s="99"/>
      <c r="AA88" s="99"/>
      <c r="AB88" s="99"/>
      <c r="AC88" s="99"/>
      <c r="AD88" s="99"/>
      <c r="AE88" s="99"/>
      <c r="AF88" s="100">
        <v>2</v>
      </c>
      <c r="AG88" s="69">
        <f>SUM(M88:X88)</f>
        <v>0</v>
      </c>
      <c r="AH88" s="70"/>
      <c r="AI88" s="101"/>
      <c r="AJ88" s="99"/>
      <c r="AK88" s="99"/>
      <c r="AL88" s="99"/>
      <c r="AM88" s="99"/>
      <c r="AN88" s="99"/>
      <c r="AO88" s="99"/>
      <c r="AP88" s="100"/>
    </row>
    <row r="89" spans="1:42" ht="13.5" thickBot="1" x14ac:dyDescent="0.25">
      <c r="A89" s="117"/>
      <c r="B89" s="118" t="s">
        <v>204</v>
      </c>
      <c r="C89" s="250" t="s">
        <v>205</v>
      </c>
      <c r="D89" s="251"/>
      <c r="E89" s="252"/>
      <c r="F89" s="119">
        <f>F45+F42+F34</f>
        <v>5472</v>
      </c>
      <c r="G89" s="120">
        <f>G60+G46+G42+G34</f>
        <v>4832</v>
      </c>
      <c r="H89" s="119">
        <f>H60+H46+H42+H34+H19</f>
        <v>3924</v>
      </c>
      <c r="I89" s="120">
        <v>640</v>
      </c>
      <c r="J89" s="120">
        <f>J45+J42+J34</f>
        <v>414</v>
      </c>
      <c r="K89" s="120">
        <f>K45+K42+K34</f>
        <v>202</v>
      </c>
      <c r="L89" s="121">
        <v>24</v>
      </c>
      <c r="M89" s="122">
        <f>M63+M62+M57+M54+M51+M49+M48+M47+M44+M43+M41+M39+M37</f>
        <v>106</v>
      </c>
      <c r="N89" s="120">
        <f>N64+N63+N57+N51+N49+N48+N47+N44+N43+N38</f>
        <v>54</v>
      </c>
      <c r="O89" s="121">
        <v>4</v>
      </c>
      <c r="P89" s="123">
        <f>P78+P77+P73+P70+P69+P68+P53+P44+P36+P56+P79</f>
        <v>84</v>
      </c>
      <c r="Q89" s="120">
        <f>Q78+Q71+Q70+Q69+Q53+Q44+Q38+Q56+Q79+Q68</f>
        <v>76</v>
      </c>
      <c r="R89" s="121">
        <v>4</v>
      </c>
      <c r="S89" s="123">
        <f>S86+S83+S80+S79+S78+S72+S68+S55+S35+S40</f>
        <v>110</v>
      </c>
      <c r="T89" s="120">
        <f>T83+T80+T79+T78+T72+T71+T55+T38</f>
        <v>50</v>
      </c>
      <c r="U89" s="121">
        <v>6</v>
      </c>
      <c r="V89" s="123">
        <f>V86+V83+V73+V68+V59+V58+V55+V52+V50</f>
        <v>114</v>
      </c>
      <c r="W89" s="124">
        <f>W86+W83+W58+W55+W52+W68</f>
        <v>46</v>
      </c>
      <c r="X89" s="121">
        <v>4</v>
      </c>
      <c r="Y89" s="53" t="e">
        <f>SUM(#REF!,#REF!,#REF!)</f>
        <v>#REF!</v>
      </c>
      <c r="Z89" s="54" t="e">
        <f>SUM(#REF!,#REF!,#REF!)</f>
        <v>#REF!</v>
      </c>
      <c r="AA89" s="54" t="e">
        <f>SUM(#REF!,#REF!,#REF!)</f>
        <v>#REF!</v>
      </c>
      <c r="AB89" s="54" t="e">
        <f>SUM(#REF!,#REF!,#REF!)</f>
        <v>#REF!</v>
      </c>
      <c r="AC89" s="54" t="e">
        <f>SUM(#REF!,#REF!,#REF!)</f>
        <v>#REF!</v>
      </c>
      <c r="AD89" s="54" t="e">
        <f>SUM(#REF!,#REF!,#REF!)</f>
        <v>#REF!</v>
      </c>
      <c r="AE89" s="54" t="e">
        <f>SUM(#REF!,#REF!,#REF!)</f>
        <v>#REF!</v>
      </c>
      <c r="AF89" s="55" t="e">
        <f>SUM(#REF!,#REF!,#REF!)</f>
        <v>#REF!</v>
      </c>
      <c r="AG89" s="113">
        <f>SUM(M89:X89)</f>
        <v>658</v>
      </c>
      <c r="AH89" s="114"/>
      <c r="AI89" s="58" t="e">
        <f>SUM(#REF!,#REF!,#REF!)</f>
        <v>#REF!</v>
      </c>
      <c r="AJ89" s="54" t="e">
        <f>SUM(#REF!,#REF!,#REF!)</f>
        <v>#REF!</v>
      </c>
      <c r="AK89" s="54" t="e">
        <f>SUM(#REF!,#REF!,#REF!)</f>
        <v>#REF!</v>
      </c>
      <c r="AL89" s="54" t="e">
        <f>SUM(#REF!,#REF!,#REF!)</f>
        <v>#REF!</v>
      </c>
      <c r="AM89" s="54" t="e">
        <f>SUM(#REF!,#REF!,#REF!)</f>
        <v>#REF!</v>
      </c>
      <c r="AN89" s="54" t="e">
        <f>SUM(#REF!,#REF!,#REF!)</f>
        <v>#REF!</v>
      </c>
      <c r="AO89" s="54" t="e">
        <f>SUM(#REF!,#REF!,#REF!)</f>
        <v>#REF!</v>
      </c>
      <c r="AP89" s="55" t="e">
        <f>SUM(#REF!,#REF!,#REF!)</f>
        <v>#REF!</v>
      </c>
    </row>
    <row r="90" spans="1:42" ht="21.75" customHeight="1" thickBot="1" x14ac:dyDescent="0.25">
      <c r="A90" s="125" t="s">
        <v>206</v>
      </c>
      <c r="B90" s="126" t="s">
        <v>207</v>
      </c>
      <c r="C90" s="249"/>
      <c r="D90" s="249"/>
      <c r="E90" s="249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127"/>
      <c r="X90" s="64" t="s">
        <v>208</v>
      </c>
      <c r="Y90" s="128"/>
      <c r="Z90" s="129"/>
      <c r="AA90" s="129"/>
      <c r="AB90" s="129"/>
      <c r="AC90" s="129"/>
      <c r="AD90" s="129"/>
      <c r="AE90" s="129"/>
      <c r="AF90" s="130"/>
      <c r="AG90" s="131"/>
      <c r="AH90" s="114"/>
      <c r="AI90" s="132"/>
      <c r="AJ90" s="129"/>
      <c r="AK90" s="129"/>
      <c r="AL90" s="129"/>
      <c r="AM90" s="129"/>
      <c r="AN90" s="129"/>
      <c r="AO90" s="129"/>
      <c r="AP90" s="130"/>
    </row>
    <row r="91" spans="1:42" ht="24" customHeight="1" thickBot="1" x14ac:dyDescent="0.25">
      <c r="A91" s="133" t="s">
        <v>209</v>
      </c>
      <c r="B91" s="126" t="s">
        <v>210</v>
      </c>
      <c r="C91" s="249"/>
      <c r="D91" s="249"/>
      <c r="E91" s="249"/>
      <c r="F91" s="134"/>
      <c r="G91" s="134"/>
      <c r="H91" s="134"/>
      <c r="I91" s="134"/>
      <c r="J91" s="134"/>
      <c r="K91" s="134"/>
      <c r="L91" s="134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61" t="s">
        <v>211</v>
      </c>
      <c r="Y91" s="135"/>
      <c r="Z91" s="136"/>
      <c r="AA91" s="136"/>
      <c r="AB91" s="136"/>
      <c r="AC91" s="136"/>
      <c r="AD91" s="136"/>
      <c r="AE91" s="136"/>
      <c r="AF91" s="137"/>
      <c r="AG91" s="138"/>
      <c r="AH91" s="89"/>
      <c r="AI91" s="139"/>
      <c r="AJ91" s="136"/>
      <c r="AK91" s="136"/>
      <c r="AL91" s="136"/>
      <c r="AM91" s="136"/>
      <c r="AN91" s="136"/>
      <c r="AO91" s="136"/>
      <c r="AP91" s="137"/>
    </row>
    <row r="92" spans="1:42" ht="0.75" hidden="1" customHeight="1" thickBot="1" x14ac:dyDescent="0.25">
      <c r="A92" s="253" t="s">
        <v>212</v>
      </c>
      <c r="B92" s="254"/>
      <c r="C92" s="254"/>
      <c r="D92" s="255"/>
      <c r="E92" s="45"/>
      <c r="F92" s="140"/>
      <c r="G92" s="140"/>
      <c r="H92" s="140"/>
      <c r="I92" s="140"/>
      <c r="J92" s="140"/>
      <c r="K92" s="140"/>
      <c r="L92" s="140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141"/>
      <c r="Y92" s="135"/>
      <c r="Z92" s="136"/>
      <c r="AA92" s="136"/>
      <c r="AB92" s="136"/>
      <c r="AC92" s="136"/>
      <c r="AD92" s="136"/>
      <c r="AE92" s="136"/>
      <c r="AF92" s="137"/>
      <c r="AG92" s="138"/>
      <c r="AH92" s="89"/>
      <c r="AI92" s="139"/>
      <c r="AJ92" s="136"/>
      <c r="AK92" s="136"/>
      <c r="AL92" s="136"/>
      <c r="AM92" s="136"/>
      <c r="AN92" s="136"/>
      <c r="AO92" s="136"/>
      <c r="AP92" s="137"/>
    </row>
    <row r="93" spans="1:42" ht="21.75" customHeight="1" x14ac:dyDescent="0.2">
      <c r="A93" s="256"/>
      <c r="B93" s="257"/>
      <c r="C93" s="257"/>
      <c r="D93" s="258"/>
      <c r="E93" s="142"/>
      <c r="F93" s="262" t="s">
        <v>35</v>
      </c>
      <c r="G93" s="262"/>
      <c r="H93" s="233" t="s">
        <v>213</v>
      </c>
      <c r="I93" s="233"/>
      <c r="J93" s="233"/>
      <c r="K93" s="233"/>
      <c r="L93" s="233"/>
      <c r="M93" s="246">
        <v>160</v>
      </c>
      <c r="N93" s="247"/>
      <c r="O93" s="143"/>
      <c r="P93" s="248">
        <v>160</v>
      </c>
      <c r="Q93" s="247"/>
      <c r="R93" s="143"/>
      <c r="S93" s="248">
        <v>160</v>
      </c>
      <c r="T93" s="247"/>
      <c r="U93" s="143"/>
      <c r="V93" s="248">
        <v>160</v>
      </c>
      <c r="W93" s="247"/>
      <c r="X93" s="144"/>
      <c r="Y93" s="145"/>
      <c r="Z93" s="146"/>
      <c r="AA93" s="146"/>
      <c r="AB93" s="146"/>
      <c r="AC93" s="146"/>
      <c r="AD93" s="146"/>
      <c r="AE93" s="146"/>
      <c r="AF93" s="147"/>
      <c r="AG93" s="148"/>
      <c r="AH93" s="83"/>
      <c r="AI93" s="149"/>
      <c r="AJ93" s="146"/>
      <c r="AK93" s="146"/>
      <c r="AL93" s="146"/>
      <c r="AM93" s="146"/>
      <c r="AN93" s="146"/>
      <c r="AO93" s="146"/>
      <c r="AP93" s="147"/>
    </row>
    <row r="94" spans="1:42" ht="20.25" customHeight="1" x14ac:dyDescent="0.2">
      <c r="A94" s="256"/>
      <c r="B94" s="257"/>
      <c r="C94" s="257"/>
      <c r="D94" s="258"/>
      <c r="E94" s="150"/>
      <c r="F94" s="262"/>
      <c r="G94" s="262"/>
      <c r="H94" s="233" t="s">
        <v>214</v>
      </c>
      <c r="I94" s="233"/>
      <c r="J94" s="233"/>
      <c r="K94" s="233"/>
      <c r="L94" s="233"/>
      <c r="M94" s="243">
        <v>36</v>
      </c>
      <c r="N94" s="244"/>
      <c r="O94" s="74"/>
      <c r="P94" s="243">
        <v>108</v>
      </c>
      <c r="Q94" s="244"/>
      <c r="R94" s="74"/>
      <c r="S94" s="243">
        <v>72</v>
      </c>
      <c r="T94" s="244"/>
      <c r="U94" s="74"/>
      <c r="V94" s="243">
        <v>72</v>
      </c>
      <c r="W94" s="244"/>
      <c r="X94" s="151"/>
      <c r="Y94" s="152"/>
      <c r="Z94" s="153"/>
      <c r="AA94" s="153"/>
      <c r="AB94" s="153"/>
      <c r="AC94" s="153"/>
      <c r="AD94" s="153"/>
      <c r="AE94" s="153"/>
      <c r="AF94" s="154"/>
      <c r="AG94" s="138"/>
      <c r="AH94" s="89"/>
      <c r="AI94" s="155"/>
      <c r="AJ94" s="153"/>
      <c r="AK94" s="153"/>
      <c r="AL94" s="153"/>
      <c r="AM94" s="153"/>
      <c r="AN94" s="153"/>
      <c r="AO94" s="153"/>
      <c r="AP94" s="154"/>
    </row>
    <row r="95" spans="1:42" ht="19.5" customHeight="1" x14ac:dyDescent="0.2">
      <c r="A95" s="256"/>
      <c r="B95" s="257"/>
      <c r="C95" s="257"/>
      <c r="D95" s="258"/>
      <c r="E95" s="150"/>
      <c r="F95" s="262"/>
      <c r="G95" s="262"/>
      <c r="H95" s="242" t="s">
        <v>215</v>
      </c>
      <c r="I95" s="242"/>
      <c r="J95" s="242"/>
      <c r="K95" s="242"/>
      <c r="L95" s="242"/>
      <c r="M95" s="243">
        <v>72</v>
      </c>
      <c r="N95" s="244"/>
      <c r="O95" s="74"/>
      <c r="P95" s="243">
        <v>108</v>
      </c>
      <c r="Q95" s="244"/>
      <c r="R95" s="74"/>
      <c r="S95" s="243">
        <v>324</v>
      </c>
      <c r="T95" s="244"/>
      <c r="U95" s="74"/>
      <c r="V95" s="243">
        <v>36</v>
      </c>
      <c r="W95" s="244"/>
      <c r="X95" s="151"/>
      <c r="Y95" s="156"/>
      <c r="Z95" s="157"/>
      <c r="AA95" s="157"/>
      <c r="AB95" s="157"/>
      <c r="AC95" s="157"/>
      <c r="AD95" s="157"/>
      <c r="AE95" s="157"/>
      <c r="AF95" s="158"/>
      <c r="AG95" s="138"/>
      <c r="AH95" s="89"/>
      <c r="AI95" s="159"/>
      <c r="AJ95" s="157"/>
      <c r="AK95" s="157"/>
      <c r="AL95" s="157"/>
      <c r="AM95" s="157"/>
      <c r="AN95" s="157"/>
      <c r="AO95" s="157"/>
      <c r="AP95" s="158"/>
    </row>
    <row r="96" spans="1:42" ht="27.75" customHeight="1" thickBot="1" x14ac:dyDescent="0.25">
      <c r="A96" s="256"/>
      <c r="B96" s="257"/>
      <c r="C96" s="257"/>
      <c r="D96" s="258"/>
      <c r="E96" s="150"/>
      <c r="F96" s="262"/>
      <c r="G96" s="262"/>
      <c r="H96" s="245" t="s">
        <v>216</v>
      </c>
      <c r="I96" s="245"/>
      <c r="J96" s="245"/>
      <c r="K96" s="245"/>
      <c r="L96" s="245"/>
      <c r="M96" s="243"/>
      <c r="N96" s="244"/>
      <c r="O96" s="74"/>
      <c r="P96" s="243"/>
      <c r="Q96" s="244"/>
      <c r="R96" s="74"/>
      <c r="S96" s="243"/>
      <c r="T96" s="244"/>
      <c r="U96" s="74"/>
      <c r="V96" s="243">
        <v>144</v>
      </c>
      <c r="W96" s="244"/>
      <c r="X96" s="151"/>
      <c r="Y96" s="160"/>
      <c r="Z96" s="161"/>
      <c r="AA96" s="161"/>
      <c r="AB96" s="161"/>
      <c r="AC96" s="161"/>
      <c r="AD96" s="161"/>
      <c r="AE96" s="161"/>
      <c r="AF96" s="162"/>
      <c r="AG96" s="138"/>
      <c r="AH96" s="89"/>
      <c r="AI96" s="163"/>
      <c r="AJ96" s="161"/>
      <c r="AK96" s="161"/>
      <c r="AL96" s="161"/>
      <c r="AM96" s="161"/>
      <c r="AN96" s="161"/>
      <c r="AO96" s="161"/>
      <c r="AP96" s="162"/>
    </row>
    <row r="97" spans="1:47" ht="21" customHeight="1" x14ac:dyDescent="0.2">
      <c r="A97" s="256"/>
      <c r="B97" s="257"/>
      <c r="C97" s="257"/>
      <c r="D97" s="258"/>
      <c r="E97" s="150"/>
      <c r="F97" s="262"/>
      <c r="G97" s="262"/>
      <c r="H97" s="233" t="s">
        <v>217</v>
      </c>
      <c r="I97" s="233"/>
      <c r="J97" s="233"/>
      <c r="K97" s="233"/>
      <c r="L97" s="233"/>
      <c r="M97" s="234">
        <v>2</v>
      </c>
      <c r="N97" s="235"/>
      <c r="O97" s="73"/>
      <c r="P97" s="234">
        <v>4</v>
      </c>
      <c r="Q97" s="235"/>
      <c r="R97" s="73"/>
      <c r="S97" s="234">
        <v>5</v>
      </c>
      <c r="T97" s="235"/>
      <c r="U97" s="73"/>
      <c r="V97" s="234">
        <v>5</v>
      </c>
      <c r="W97" s="235"/>
      <c r="X97" s="76"/>
      <c r="Y97" s="145"/>
      <c r="Z97" s="146"/>
      <c r="AA97" s="146"/>
      <c r="AB97" s="146"/>
      <c r="AC97" s="146"/>
      <c r="AD97" s="146"/>
      <c r="AE97" s="146"/>
      <c r="AF97" s="147"/>
      <c r="AG97" s="148"/>
      <c r="AH97" s="83"/>
      <c r="AI97" s="149">
        <f t="shared" ref="AI97:AP97" si="24">COUNTIF(AI34:AI88,"Э")</f>
        <v>0</v>
      </c>
      <c r="AJ97" s="146">
        <f t="shared" si="24"/>
        <v>0</v>
      </c>
      <c r="AK97" s="146">
        <f t="shared" si="24"/>
        <v>0</v>
      </c>
      <c r="AL97" s="146">
        <f t="shared" si="24"/>
        <v>2</v>
      </c>
      <c r="AM97" s="146">
        <f t="shared" si="24"/>
        <v>2</v>
      </c>
      <c r="AN97" s="146">
        <f t="shared" si="24"/>
        <v>4</v>
      </c>
      <c r="AO97" s="146">
        <f t="shared" si="24"/>
        <v>2</v>
      </c>
      <c r="AP97" s="147">
        <f t="shared" si="24"/>
        <v>0</v>
      </c>
    </row>
    <row r="98" spans="1:47" ht="18.75" customHeight="1" x14ac:dyDescent="0.2">
      <c r="A98" s="256"/>
      <c r="B98" s="257"/>
      <c r="C98" s="257"/>
      <c r="D98" s="258"/>
      <c r="E98" s="150"/>
      <c r="F98" s="262"/>
      <c r="G98" s="262"/>
      <c r="H98" s="233" t="s">
        <v>218</v>
      </c>
      <c r="I98" s="233"/>
      <c r="J98" s="233"/>
      <c r="K98" s="233"/>
      <c r="L98" s="233"/>
      <c r="M98" s="234">
        <v>4</v>
      </c>
      <c r="N98" s="240"/>
      <c r="O98" s="136"/>
      <c r="P98" s="241">
        <v>6</v>
      </c>
      <c r="Q98" s="240"/>
      <c r="R98" s="136"/>
      <c r="S98" s="241">
        <v>4</v>
      </c>
      <c r="T98" s="240"/>
      <c r="U98" s="136"/>
      <c r="V98" s="241">
        <v>5</v>
      </c>
      <c r="W98" s="240"/>
      <c r="X98" s="164"/>
      <c r="Y98" s="152"/>
      <c r="Z98" s="153"/>
      <c r="AA98" s="153"/>
      <c r="AB98" s="153"/>
      <c r="AC98" s="153"/>
      <c r="AD98" s="153"/>
      <c r="AE98" s="153"/>
      <c r="AF98" s="154"/>
      <c r="AG98" s="138"/>
      <c r="AH98" s="89"/>
      <c r="AI98" s="155">
        <f t="shared" ref="AI98:AP98" si="25">COUNTIF(AI34:AI88,"Д")</f>
        <v>0</v>
      </c>
      <c r="AJ98" s="153">
        <f t="shared" si="25"/>
        <v>0</v>
      </c>
      <c r="AK98" s="153">
        <f t="shared" si="25"/>
        <v>3</v>
      </c>
      <c r="AL98" s="153">
        <f t="shared" si="25"/>
        <v>4</v>
      </c>
      <c r="AM98" s="153">
        <f t="shared" si="25"/>
        <v>4</v>
      </c>
      <c r="AN98" s="153">
        <f t="shared" si="25"/>
        <v>1</v>
      </c>
      <c r="AO98" s="153">
        <f t="shared" si="25"/>
        <v>0</v>
      </c>
      <c r="AP98" s="154">
        <f t="shared" si="25"/>
        <v>1</v>
      </c>
    </row>
    <row r="99" spans="1:47" ht="22.5" customHeight="1" thickBot="1" x14ac:dyDescent="0.25">
      <c r="A99" s="256"/>
      <c r="B99" s="257"/>
      <c r="C99" s="257"/>
      <c r="D99" s="258"/>
      <c r="E99" s="165"/>
      <c r="F99" s="262"/>
      <c r="G99" s="262"/>
      <c r="H99" s="233" t="s">
        <v>219</v>
      </c>
      <c r="I99" s="233"/>
      <c r="J99" s="233"/>
      <c r="K99" s="233"/>
      <c r="L99" s="233"/>
      <c r="M99" s="234">
        <v>6</v>
      </c>
      <c r="N99" s="235"/>
      <c r="O99" s="73"/>
      <c r="P99" s="234">
        <v>1</v>
      </c>
      <c r="Q99" s="235"/>
      <c r="R99" s="73"/>
      <c r="S99" s="234">
        <v>2</v>
      </c>
      <c r="T99" s="235"/>
      <c r="U99" s="73"/>
      <c r="V99" s="234">
        <v>2</v>
      </c>
      <c r="W99" s="235"/>
      <c r="X99" s="76"/>
      <c r="Y99" s="166"/>
      <c r="Z99" s="167"/>
      <c r="AA99" s="167"/>
      <c r="AB99" s="167"/>
      <c r="AC99" s="167"/>
      <c r="AD99" s="167"/>
      <c r="AE99" s="167"/>
      <c r="AF99" s="168"/>
      <c r="AG99" s="169"/>
      <c r="AH99" s="70"/>
      <c r="AI99" s="170">
        <f t="shared" ref="AI99:AP99" si="26">COUNTIF(AI34:AI88,"З")</f>
        <v>0</v>
      </c>
      <c r="AJ99" s="167">
        <f t="shared" si="26"/>
        <v>0</v>
      </c>
      <c r="AK99" s="167">
        <f t="shared" si="26"/>
        <v>0</v>
      </c>
      <c r="AL99" s="167">
        <f t="shared" si="26"/>
        <v>1</v>
      </c>
      <c r="AM99" s="167">
        <f t="shared" si="26"/>
        <v>0</v>
      </c>
      <c r="AN99" s="167">
        <f t="shared" si="26"/>
        <v>1</v>
      </c>
      <c r="AO99" s="167">
        <f t="shared" si="26"/>
        <v>1</v>
      </c>
      <c r="AP99" s="168">
        <f t="shared" si="26"/>
        <v>0</v>
      </c>
    </row>
    <row r="100" spans="1:47" ht="37.5" customHeight="1" thickBot="1" x14ac:dyDescent="0.25">
      <c r="A100" s="259"/>
      <c r="B100" s="260"/>
      <c r="C100" s="260"/>
      <c r="D100" s="261"/>
      <c r="E100" s="165"/>
      <c r="F100" s="263"/>
      <c r="G100" s="263"/>
      <c r="H100" s="236" t="s">
        <v>220</v>
      </c>
      <c r="I100" s="237"/>
      <c r="J100" s="237"/>
      <c r="K100" s="237"/>
      <c r="L100" s="237"/>
      <c r="M100" s="238"/>
      <c r="N100" s="239"/>
      <c r="O100" s="171">
        <v>4</v>
      </c>
      <c r="P100" s="238"/>
      <c r="Q100" s="239"/>
      <c r="R100" s="171">
        <v>4</v>
      </c>
      <c r="S100" s="238"/>
      <c r="T100" s="239"/>
      <c r="U100" s="171">
        <v>6</v>
      </c>
      <c r="V100" s="238"/>
      <c r="W100" s="239"/>
      <c r="X100" s="172">
        <v>4</v>
      </c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89"/>
      <c r="AI100" s="138"/>
      <c r="AJ100" s="138"/>
      <c r="AK100" s="138"/>
      <c r="AL100" s="138"/>
      <c r="AM100" s="138"/>
      <c r="AN100" s="138"/>
      <c r="AO100" s="138"/>
      <c r="AP100" s="138"/>
    </row>
    <row r="101" spans="1:47" ht="39" customHeight="1" thickBot="1" x14ac:dyDescent="0.3">
      <c r="A101" s="219" t="s">
        <v>221</v>
      </c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45"/>
      <c r="Z101" s="45"/>
      <c r="AA101" s="45"/>
      <c r="AB101" s="45"/>
      <c r="AC101" s="45"/>
      <c r="AD101" s="45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89"/>
      <c r="AO101" s="138"/>
      <c r="AP101" s="138"/>
      <c r="AQ101" s="138"/>
      <c r="AR101" s="138"/>
      <c r="AS101" s="138"/>
      <c r="AT101" s="138"/>
      <c r="AU101" s="138"/>
    </row>
    <row r="102" spans="1:47" ht="19.5" customHeight="1" thickBot="1" x14ac:dyDescent="0.3">
      <c r="A102" s="173" t="s">
        <v>222</v>
      </c>
      <c r="B102" s="220" t="s">
        <v>223</v>
      </c>
      <c r="C102" s="220"/>
      <c r="D102" s="220"/>
      <c r="E102" s="220"/>
      <c r="F102" s="220"/>
      <c r="G102" s="220"/>
      <c r="H102" s="220"/>
      <c r="I102" s="220"/>
      <c r="J102" s="221" t="s">
        <v>222</v>
      </c>
      <c r="K102" s="220"/>
      <c r="L102" s="222"/>
      <c r="M102" s="221" t="s">
        <v>223</v>
      </c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2"/>
      <c r="Y102" s="45"/>
      <c r="Z102" s="45"/>
      <c r="AA102" s="45"/>
      <c r="AB102" s="45"/>
      <c r="AC102" s="45"/>
      <c r="AD102" s="45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89"/>
      <c r="AO102" s="138"/>
      <c r="AP102" s="138"/>
      <c r="AQ102" s="138"/>
      <c r="AR102" s="138"/>
      <c r="AS102" s="138"/>
      <c r="AT102" s="138"/>
      <c r="AU102" s="138"/>
    </row>
    <row r="103" spans="1:47" ht="15.75" x14ac:dyDescent="0.25">
      <c r="A103" s="174" t="s">
        <v>224</v>
      </c>
      <c r="B103" s="223" t="s">
        <v>225</v>
      </c>
      <c r="C103" s="224"/>
      <c r="D103" s="224"/>
      <c r="E103" s="224"/>
      <c r="F103" s="224"/>
      <c r="G103" s="224"/>
      <c r="H103" s="225"/>
      <c r="I103" s="226"/>
      <c r="J103" s="227"/>
      <c r="K103" s="228"/>
      <c r="L103" s="229"/>
      <c r="M103" s="230" t="s">
        <v>226</v>
      </c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2"/>
      <c r="AG103" s="11"/>
      <c r="AJ103" s="11">
        <f>SUM(AI97:AJ97)</f>
        <v>0</v>
      </c>
      <c r="AL103" s="11">
        <f>SUM(AK97:AL97)</f>
        <v>2</v>
      </c>
      <c r="AN103" s="11">
        <f>SUM(AM97:AN97)</f>
        <v>6</v>
      </c>
      <c r="AP103" s="11">
        <f>SUM(AO97:AP97)</f>
        <v>2</v>
      </c>
    </row>
    <row r="104" spans="1:47" ht="15.75" x14ac:dyDescent="0.25">
      <c r="A104" s="175"/>
      <c r="B104" s="192" t="s">
        <v>227</v>
      </c>
      <c r="C104" s="193"/>
      <c r="D104" s="193"/>
      <c r="E104" s="193"/>
      <c r="F104" s="193"/>
      <c r="G104" s="193"/>
      <c r="H104" s="194"/>
      <c r="I104" s="195"/>
      <c r="J104" s="196" t="s">
        <v>228</v>
      </c>
      <c r="K104" s="197"/>
      <c r="L104" s="215"/>
      <c r="M104" s="199" t="s">
        <v>229</v>
      </c>
      <c r="N104" s="200"/>
      <c r="O104" s="201"/>
      <c r="P104" s="201"/>
      <c r="Q104" s="201"/>
      <c r="R104" s="201"/>
      <c r="S104" s="201"/>
      <c r="T104" s="201"/>
      <c r="U104" s="201"/>
      <c r="V104" s="201"/>
      <c r="W104" s="202"/>
      <c r="X104" s="203"/>
    </row>
    <row r="105" spans="1:47" ht="15.75" x14ac:dyDescent="0.25">
      <c r="A105" s="175"/>
      <c r="B105" s="192" t="s">
        <v>230</v>
      </c>
      <c r="C105" s="193"/>
      <c r="D105" s="193"/>
      <c r="E105" s="193"/>
      <c r="F105" s="193"/>
      <c r="G105" s="193"/>
      <c r="H105" s="194"/>
      <c r="I105" s="195"/>
      <c r="J105" s="212"/>
      <c r="K105" s="213"/>
      <c r="L105" s="198"/>
      <c r="M105" s="214" t="s">
        <v>231</v>
      </c>
      <c r="N105" s="192"/>
      <c r="O105" s="193"/>
      <c r="P105" s="193"/>
      <c r="Q105" s="193"/>
      <c r="R105" s="193"/>
      <c r="S105" s="193"/>
      <c r="T105" s="193"/>
      <c r="U105" s="193"/>
      <c r="V105" s="193"/>
      <c r="W105" s="194"/>
      <c r="X105" s="195"/>
    </row>
    <row r="106" spans="1:47" ht="15.75" x14ac:dyDescent="0.25">
      <c r="A106" s="175"/>
      <c r="B106" s="192" t="s">
        <v>232</v>
      </c>
      <c r="C106" s="193"/>
      <c r="D106" s="193"/>
      <c r="E106" s="193"/>
      <c r="F106" s="193"/>
      <c r="G106" s="193"/>
      <c r="H106" s="194"/>
      <c r="I106" s="195"/>
      <c r="J106" s="212"/>
      <c r="K106" s="213"/>
      <c r="L106" s="198"/>
      <c r="M106" s="214" t="s">
        <v>233</v>
      </c>
      <c r="N106" s="192"/>
      <c r="O106" s="193"/>
      <c r="P106" s="193"/>
      <c r="Q106" s="193"/>
      <c r="R106" s="193"/>
      <c r="S106" s="193"/>
      <c r="T106" s="193"/>
      <c r="U106" s="193"/>
      <c r="V106" s="193"/>
      <c r="W106" s="194"/>
      <c r="X106" s="195"/>
    </row>
    <row r="107" spans="1:47" ht="15.75" x14ac:dyDescent="0.25">
      <c r="A107" s="175"/>
      <c r="B107" s="192" t="s">
        <v>234</v>
      </c>
      <c r="C107" s="193"/>
      <c r="D107" s="193"/>
      <c r="E107" s="193"/>
      <c r="F107" s="193"/>
      <c r="G107" s="193"/>
      <c r="H107" s="194"/>
      <c r="I107" s="195"/>
      <c r="J107" s="196" t="s">
        <v>235</v>
      </c>
      <c r="K107" s="197"/>
      <c r="L107" s="215"/>
      <c r="M107" s="216" t="s">
        <v>236</v>
      </c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8"/>
    </row>
    <row r="108" spans="1:47" ht="15.75" x14ac:dyDescent="0.25">
      <c r="A108" s="175"/>
      <c r="B108" s="192" t="s">
        <v>237</v>
      </c>
      <c r="C108" s="193"/>
      <c r="D108" s="193"/>
      <c r="E108" s="193"/>
      <c r="F108" s="193"/>
      <c r="G108" s="193"/>
      <c r="H108" s="194"/>
      <c r="I108" s="195"/>
      <c r="J108" s="212"/>
      <c r="K108" s="213"/>
      <c r="L108" s="198"/>
      <c r="M108" s="214" t="s">
        <v>238</v>
      </c>
      <c r="N108" s="192"/>
      <c r="O108" s="193"/>
      <c r="P108" s="193"/>
      <c r="Q108" s="193"/>
      <c r="R108" s="193"/>
      <c r="S108" s="193"/>
      <c r="T108" s="193"/>
      <c r="U108" s="193"/>
      <c r="V108" s="193"/>
      <c r="W108" s="194"/>
      <c r="X108" s="195"/>
    </row>
    <row r="109" spans="1:47" ht="15.75" x14ac:dyDescent="0.25">
      <c r="A109" s="175"/>
      <c r="B109" s="192" t="s">
        <v>239</v>
      </c>
      <c r="C109" s="193"/>
      <c r="D109" s="193"/>
      <c r="E109" s="193"/>
      <c r="F109" s="193"/>
      <c r="G109" s="193"/>
      <c r="H109" s="194"/>
      <c r="I109" s="195"/>
      <c r="J109" s="212"/>
      <c r="K109" s="213"/>
      <c r="L109" s="198"/>
      <c r="M109" s="214" t="s">
        <v>240</v>
      </c>
      <c r="N109" s="192"/>
      <c r="O109" s="193"/>
      <c r="P109" s="193"/>
      <c r="Q109" s="193"/>
      <c r="R109" s="193"/>
      <c r="S109" s="193"/>
      <c r="T109" s="193"/>
      <c r="U109" s="193"/>
      <c r="V109" s="193"/>
      <c r="W109" s="194"/>
      <c r="X109" s="195"/>
    </row>
    <row r="110" spans="1:47" ht="15.75" x14ac:dyDescent="0.25">
      <c r="A110" s="175"/>
      <c r="B110" s="192" t="s">
        <v>241</v>
      </c>
      <c r="C110" s="193"/>
      <c r="D110" s="193"/>
      <c r="E110" s="193"/>
      <c r="F110" s="193"/>
      <c r="G110" s="193"/>
      <c r="H110" s="194"/>
      <c r="I110" s="195"/>
      <c r="J110" s="196" t="s">
        <v>242</v>
      </c>
      <c r="K110" s="197"/>
      <c r="L110" s="198"/>
      <c r="M110" s="199" t="s">
        <v>243</v>
      </c>
      <c r="N110" s="200"/>
      <c r="O110" s="201"/>
      <c r="P110" s="201"/>
      <c r="Q110" s="201"/>
      <c r="R110" s="201"/>
      <c r="S110" s="201"/>
      <c r="T110" s="201"/>
      <c r="U110" s="201"/>
      <c r="V110" s="201"/>
      <c r="W110" s="202"/>
      <c r="X110" s="203"/>
    </row>
    <row r="111" spans="1:47" ht="16.5" thickBot="1" x14ac:dyDescent="0.3">
      <c r="A111" s="176"/>
      <c r="B111" s="204" t="s">
        <v>244</v>
      </c>
      <c r="C111" s="205"/>
      <c r="D111" s="205"/>
      <c r="E111" s="205"/>
      <c r="F111" s="205"/>
      <c r="G111" s="205"/>
      <c r="H111" s="206"/>
      <c r="I111" s="207"/>
      <c r="J111" s="208"/>
      <c r="K111" s="209"/>
      <c r="L111" s="210"/>
      <c r="M111" s="211" t="s">
        <v>245</v>
      </c>
      <c r="N111" s="204"/>
      <c r="O111" s="205"/>
      <c r="P111" s="205"/>
      <c r="Q111" s="205"/>
      <c r="R111" s="205"/>
      <c r="S111" s="205"/>
      <c r="T111" s="205"/>
      <c r="U111" s="205"/>
      <c r="V111" s="205"/>
      <c r="W111" s="206"/>
      <c r="X111" s="207"/>
    </row>
    <row r="112" spans="1:47" ht="15.75" customHeight="1" x14ac:dyDescent="0.25">
      <c r="A112" s="177"/>
      <c r="B112" s="178"/>
      <c r="C112" s="178"/>
      <c r="D112" s="178"/>
      <c r="E112" s="178"/>
      <c r="F112" s="178"/>
      <c r="G112" s="178"/>
      <c r="H112" s="178"/>
      <c r="I112" s="178"/>
      <c r="J112" s="189"/>
      <c r="K112" s="189"/>
      <c r="L112" s="189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</row>
    <row r="113" spans="1:24" ht="15.75" customHeight="1" x14ac:dyDescent="0.25">
      <c r="A113" s="177"/>
      <c r="B113" s="178"/>
      <c r="C113" s="178"/>
      <c r="D113" s="178"/>
      <c r="E113" s="178"/>
      <c r="F113" s="178"/>
      <c r="G113" s="178"/>
      <c r="H113" s="178"/>
      <c r="I113" s="178"/>
      <c r="J113" s="189"/>
      <c r="K113" s="189"/>
      <c r="L113" s="189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</row>
    <row r="114" spans="1:24" ht="12.75" customHeight="1" x14ac:dyDescent="0.2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80"/>
      <c r="W114" s="180"/>
      <c r="X114" s="180"/>
    </row>
    <row r="115" spans="1:24" ht="12.75" customHeight="1" x14ac:dyDescent="0.2">
      <c r="A115" s="181"/>
      <c r="B115" s="190"/>
      <c r="C115" s="188"/>
      <c r="D115" s="188"/>
      <c r="E115" s="182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78"/>
      <c r="W115" s="178"/>
      <c r="X115" s="178"/>
    </row>
    <row r="116" spans="1:24" ht="12.75" customHeight="1" x14ac:dyDescent="0.2">
      <c r="A116" s="181"/>
      <c r="B116" s="191"/>
      <c r="C116" s="188"/>
      <c r="D116" s="188"/>
      <c r="E116" s="182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78"/>
      <c r="W116" s="178"/>
      <c r="X116" s="178"/>
    </row>
    <row r="117" spans="1:24" ht="12.75" customHeight="1" x14ac:dyDescent="0.2">
      <c r="A117" s="181"/>
      <c r="B117" s="184"/>
      <c r="C117" s="187"/>
      <c r="D117" s="187"/>
      <c r="E117" s="182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78"/>
      <c r="W117" s="178"/>
      <c r="X117" s="178"/>
    </row>
    <row r="118" spans="1:24" ht="12.75" customHeight="1" x14ac:dyDescent="0.2">
      <c r="A118" s="181"/>
      <c r="B118" s="184"/>
      <c r="C118" s="184"/>
      <c r="D118" s="184"/>
      <c r="E118" s="182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78"/>
      <c r="W118" s="178"/>
      <c r="X118" s="178"/>
    </row>
    <row r="119" spans="1:24" ht="12.75" customHeight="1" x14ac:dyDescent="0.2">
      <c r="A119" s="181"/>
      <c r="B119" s="184"/>
      <c r="C119" s="184"/>
      <c r="D119" s="184"/>
      <c r="E119" s="182"/>
      <c r="F119" s="186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78"/>
      <c r="W119" s="178"/>
      <c r="X119" s="178"/>
    </row>
    <row r="120" spans="1:24" ht="12.75" customHeight="1" x14ac:dyDescent="0.2">
      <c r="A120" s="181"/>
      <c r="B120" s="184"/>
      <c r="C120" s="187"/>
      <c r="D120" s="187"/>
      <c r="E120" s="182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78"/>
      <c r="W120" s="178"/>
      <c r="X120" s="178"/>
    </row>
    <row r="121" spans="1:24" ht="12.75" customHeight="1" x14ac:dyDescent="0.2">
      <c r="A121" s="181"/>
      <c r="B121" s="184"/>
      <c r="C121" s="184"/>
      <c r="D121" s="184"/>
      <c r="E121" s="182"/>
      <c r="F121" s="186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78"/>
      <c r="W121" s="178"/>
      <c r="X121" s="178"/>
    </row>
    <row r="122" spans="1:24" ht="12.75" customHeight="1" x14ac:dyDescent="0.2">
      <c r="A122" s="181"/>
      <c r="B122" s="184"/>
      <c r="C122" s="184"/>
      <c r="D122" s="184"/>
      <c r="E122" s="182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78"/>
      <c r="W122" s="178"/>
      <c r="X122" s="178"/>
    </row>
    <row r="123" spans="1:24" ht="12.75" customHeight="1" x14ac:dyDescent="0.2">
      <c r="A123" s="181"/>
      <c r="B123" s="184"/>
      <c r="C123" s="184"/>
      <c r="D123" s="184"/>
      <c r="E123" s="182"/>
      <c r="F123" s="184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78"/>
      <c r="W123" s="178"/>
      <c r="X123" s="178"/>
    </row>
    <row r="124" spans="1:24" ht="12.75" customHeight="1" x14ac:dyDescent="0.2">
      <c r="A124" s="181"/>
      <c r="B124" s="184"/>
      <c r="C124" s="184"/>
      <c r="D124" s="184"/>
      <c r="E124" s="182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78"/>
      <c r="W124" s="178"/>
      <c r="X124" s="178"/>
    </row>
    <row r="125" spans="1:24" ht="12.75" customHeight="1" x14ac:dyDescent="0.2">
      <c r="A125" s="181"/>
      <c r="B125" s="184"/>
      <c r="C125" s="184"/>
      <c r="D125" s="184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78"/>
      <c r="W125" s="178"/>
      <c r="X125" s="178"/>
    </row>
    <row r="126" spans="1:24" ht="12.75" customHeight="1" x14ac:dyDescent="0.2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</row>
    <row r="127" spans="1:24" ht="12.75" customHeight="1" x14ac:dyDescent="0.2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</row>
    <row r="128" spans="1:24" ht="12.75" customHeight="1" x14ac:dyDescent="0.2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</row>
    <row r="129" spans="1:24" ht="12.75" customHeight="1" x14ac:dyDescent="0.2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</row>
    <row r="130" spans="1:24" ht="12.75" customHeight="1" x14ac:dyDescent="0.2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</row>
    <row r="131" spans="1:24" ht="12.75" customHeight="1" x14ac:dyDescent="0.2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</row>
    <row r="132" spans="1:24" ht="12.75" customHeight="1" x14ac:dyDescent="0.2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</row>
    <row r="133" spans="1:24" ht="12.75" customHeight="1" x14ac:dyDescent="0.2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</row>
    <row r="134" spans="1:24" ht="12.75" customHeight="1" x14ac:dyDescent="0.2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</row>
    <row r="135" spans="1:24" ht="12.75" customHeight="1" x14ac:dyDescent="0.2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</row>
    <row r="136" spans="1:24" ht="12.75" customHeight="1" x14ac:dyDescent="0.2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</row>
    <row r="137" spans="1:24" ht="12.75" customHeight="1" x14ac:dyDescent="0.2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</row>
    <row r="138" spans="1:24" ht="12.75" customHeight="1" x14ac:dyDescent="0.2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</row>
    <row r="139" spans="1:24" ht="12.75" customHeight="1" x14ac:dyDescent="0.2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</row>
    <row r="140" spans="1:24" ht="12.75" customHeight="1" x14ac:dyDescent="0.2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</row>
    <row r="141" spans="1:24" ht="12.75" customHeight="1" x14ac:dyDescent="0.2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</row>
    <row r="142" spans="1:24" ht="12.75" customHeight="1" x14ac:dyDescent="0.2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</row>
    <row r="143" spans="1:24" ht="12.75" customHeight="1" x14ac:dyDescent="0.2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</row>
    <row r="144" spans="1:24" ht="12.75" customHeight="1" x14ac:dyDescent="0.2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</row>
    <row r="145" spans="1:24" ht="12.75" customHeight="1" x14ac:dyDescent="0.2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</row>
    <row r="146" spans="1:24" ht="12.75" customHeight="1" x14ac:dyDescent="0.2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</row>
    <row r="147" spans="1:24" ht="12.75" customHeight="1" x14ac:dyDescent="0.2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</row>
    <row r="148" spans="1:24" ht="12.75" customHeight="1" x14ac:dyDescent="0.2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</row>
    <row r="149" spans="1:24" ht="12.75" customHeight="1" x14ac:dyDescent="0.2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</row>
    <row r="150" spans="1:24" ht="12.75" customHeight="1" x14ac:dyDescent="0.2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</row>
    <row r="151" spans="1:24" ht="12.75" customHeight="1" x14ac:dyDescent="0.2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</row>
    <row r="152" spans="1:24" ht="12.75" customHeight="1" x14ac:dyDescent="0.2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</row>
    <row r="153" spans="1:24" ht="12.75" customHeight="1" x14ac:dyDescent="0.2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</row>
    <row r="154" spans="1:24" ht="12.75" customHeight="1" x14ac:dyDescent="0.2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</row>
    <row r="155" spans="1:24" ht="12.75" customHeight="1" x14ac:dyDescent="0.2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</row>
    <row r="156" spans="1:24" ht="12.75" customHeight="1" x14ac:dyDescent="0.2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</row>
    <row r="157" spans="1:24" ht="12.75" customHeight="1" x14ac:dyDescent="0.2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</row>
    <row r="158" spans="1:24" ht="12.75" customHeight="1" x14ac:dyDescent="0.2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</row>
    <row r="159" spans="1:24" ht="12.75" customHeight="1" x14ac:dyDescent="0.2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</row>
  </sheetData>
  <sheetProtection selectLockedCells="1" selectUnlockedCells="1"/>
  <mergeCells count="250">
    <mergeCell ref="F18:H18"/>
    <mergeCell ref="I18:K18"/>
    <mergeCell ref="C19:E19"/>
    <mergeCell ref="F19:H19"/>
    <mergeCell ref="I19:K19"/>
    <mergeCell ref="L19:N19"/>
    <mergeCell ref="R4:X4"/>
    <mergeCell ref="J13:V13"/>
    <mergeCell ref="A17:A18"/>
    <mergeCell ref="B17:B18"/>
    <mergeCell ref="C17:E18"/>
    <mergeCell ref="F17:K17"/>
    <mergeCell ref="L17:N18"/>
    <mergeCell ref="O17:Q18"/>
    <mergeCell ref="R17:T18"/>
    <mergeCell ref="U17:W18"/>
    <mergeCell ref="O19:Q19"/>
    <mergeCell ref="R19:T19"/>
    <mergeCell ref="U19:W19"/>
    <mergeCell ref="C20:E20"/>
    <mergeCell ref="F20:H20"/>
    <mergeCell ref="I20:K20"/>
    <mergeCell ref="L20:N20"/>
    <mergeCell ref="O20:Q20"/>
    <mergeCell ref="R20:T20"/>
    <mergeCell ref="U20:W20"/>
    <mergeCell ref="U21:W21"/>
    <mergeCell ref="C22:E22"/>
    <mergeCell ref="F22:H22"/>
    <mergeCell ref="I22:K22"/>
    <mergeCell ref="L22:N22"/>
    <mergeCell ref="O22:Q22"/>
    <mergeCell ref="R22:T22"/>
    <mergeCell ref="U22:W22"/>
    <mergeCell ref="C21:E21"/>
    <mergeCell ref="F21:H21"/>
    <mergeCell ref="I21:K21"/>
    <mergeCell ref="L21:N21"/>
    <mergeCell ref="O21:Q21"/>
    <mergeCell ref="R21:T21"/>
    <mergeCell ref="U23:W23"/>
    <mergeCell ref="A25:A32"/>
    <mergeCell ref="B25:B32"/>
    <mergeCell ref="C25:E32"/>
    <mergeCell ref="F25:L25"/>
    <mergeCell ref="M25:X26"/>
    <mergeCell ref="M27:O27"/>
    <mergeCell ref="P27:R27"/>
    <mergeCell ref="S27:U27"/>
    <mergeCell ref="V27:X27"/>
    <mergeCell ref="C23:E23"/>
    <mergeCell ref="F23:H23"/>
    <mergeCell ref="I23:K23"/>
    <mergeCell ref="L23:N23"/>
    <mergeCell ref="O23:Q23"/>
    <mergeCell ref="R23:T23"/>
    <mergeCell ref="Y25:AF25"/>
    <mergeCell ref="AI25:AP25"/>
    <mergeCell ref="F26:F32"/>
    <mergeCell ref="G26:G32"/>
    <mergeCell ref="H26:H32"/>
    <mergeCell ref="I26:L26"/>
    <mergeCell ref="Y26:AF26"/>
    <mergeCell ref="AI26:AP26"/>
    <mergeCell ref="I27:I32"/>
    <mergeCell ref="J27:L27"/>
    <mergeCell ref="AM27:AN27"/>
    <mergeCell ref="AO27:AP27"/>
    <mergeCell ref="J28:J32"/>
    <mergeCell ref="K28:K32"/>
    <mergeCell ref="L28:L32"/>
    <mergeCell ref="M28:M32"/>
    <mergeCell ref="N28:N32"/>
    <mergeCell ref="O28:O32"/>
    <mergeCell ref="P28:P32"/>
    <mergeCell ref="Q28:Q32"/>
    <mergeCell ref="Y27:Z27"/>
    <mergeCell ref="AA27:AB27"/>
    <mergeCell ref="AC27:AD27"/>
    <mergeCell ref="AE27:AF27"/>
    <mergeCell ref="AI27:AJ27"/>
    <mergeCell ref="AK27:AL27"/>
    <mergeCell ref="C34:E34"/>
    <mergeCell ref="C35:E35"/>
    <mergeCell ref="C36:E36"/>
    <mergeCell ref="C37:E37"/>
    <mergeCell ref="C38:E38"/>
    <mergeCell ref="C39:E39"/>
    <mergeCell ref="X28:X32"/>
    <mergeCell ref="Y29:AF29"/>
    <mergeCell ref="AI29:AP29"/>
    <mergeCell ref="Y31:AF31"/>
    <mergeCell ref="AI31:AP31"/>
    <mergeCell ref="C33:E33"/>
    <mergeCell ref="R28:R32"/>
    <mergeCell ref="S28:S32"/>
    <mergeCell ref="T28:T32"/>
    <mergeCell ref="U28:U32"/>
    <mergeCell ref="V28:V32"/>
    <mergeCell ref="W28:W32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AL62:AL64"/>
    <mergeCell ref="C63:E63"/>
    <mergeCell ref="C64:E64"/>
    <mergeCell ref="C52:E52"/>
    <mergeCell ref="C53:E53"/>
    <mergeCell ref="C54:E54"/>
    <mergeCell ref="C55:E55"/>
    <mergeCell ref="C56:E56"/>
    <mergeCell ref="C57:E57"/>
    <mergeCell ref="C65:E65"/>
    <mergeCell ref="C66:E66"/>
    <mergeCell ref="C67:E67"/>
    <mergeCell ref="C68:E68"/>
    <mergeCell ref="C69:E69"/>
    <mergeCell ref="C70:E70"/>
    <mergeCell ref="C58:E58"/>
    <mergeCell ref="C59:E59"/>
    <mergeCell ref="C60:E60"/>
    <mergeCell ref="C61:E61"/>
    <mergeCell ref="C62:E62"/>
    <mergeCell ref="C77:E77"/>
    <mergeCell ref="C78:E78"/>
    <mergeCell ref="AN78:AN80"/>
    <mergeCell ref="C79:E79"/>
    <mergeCell ref="C80:E80"/>
    <mergeCell ref="C81:E81"/>
    <mergeCell ref="C71:E71"/>
    <mergeCell ref="C72:E72"/>
    <mergeCell ref="C73:E73"/>
    <mergeCell ref="C74:E74"/>
    <mergeCell ref="C75:E75"/>
    <mergeCell ref="C76:E76"/>
    <mergeCell ref="C88:E88"/>
    <mergeCell ref="C89:E89"/>
    <mergeCell ref="C90:E90"/>
    <mergeCell ref="C91:E91"/>
    <mergeCell ref="A92:D100"/>
    <mergeCell ref="F93:G100"/>
    <mergeCell ref="C82:E82"/>
    <mergeCell ref="C83:E83"/>
    <mergeCell ref="C84:E84"/>
    <mergeCell ref="C85:E85"/>
    <mergeCell ref="C86:E86"/>
    <mergeCell ref="C87:E87"/>
    <mergeCell ref="H93:L93"/>
    <mergeCell ref="M93:N93"/>
    <mergeCell ref="P93:Q93"/>
    <mergeCell ref="S93:T93"/>
    <mergeCell ref="V93:W93"/>
    <mergeCell ref="H94:L94"/>
    <mergeCell ref="M94:N94"/>
    <mergeCell ref="P94:Q94"/>
    <mergeCell ref="S94:T94"/>
    <mergeCell ref="V94:W94"/>
    <mergeCell ref="H95:L95"/>
    <mergeCell ref="M95:N95"/>
    <mergeCell ref="P95:Q95"/>
    <mergeCell ref="S95:T95"/>
    <mergeCell ref="V95:W95"/>
    <mergeCell ref="H96:L96"/>
    <mergeCell ref="M96:N96"/>
    <mergeCell ref="P96:Q96"/>
    <mergeCell ref="S96:T96"/>
    <mergeCell ref="V96:W96"/>
    <mergeCell ref="H97:L97"/>
    <mergeCell ref="M97:N97"/>
    <mergeCell ref="P97:Q97"/>
    <mergeCell ref="S97:T97"/>
    <mergeCell ref="V97:W97"/>
    <mergeCell ref="H98:L98"/>
    <mergeCell ref="M98:N98"/>
    <mergeCell ref="P98:Q98"/>
    <mergeCell ref="S98:T98"/>
    <mergeCell ref="V98:W98"/>
    <mergeCell ref="A101:X101"/>
    <mergeCell ref="B102:I102"/>
    <mergeCell ref="J102:L102"/>
    <mergeCell ref="M102:X102"/>
    <mergeCell ref="B103:I103"/>
    <mergeCell ref="J103:L103"/>
    <mergeCell ref="M103:X103"/>
    <mergeCell ref="H99:L99"/>
    <mergeCell ref="M99:N99"/>
    <mergeCell ref="P99:Q99"/>
    <mergeCell ref="S99:T99"/>
    <mergeCell ref="V99:W99"/>
    <mergeCell ref="H100:L100"/>
    <mergeCell ref="M100:N100"/>
    <mergeCell ref="P100:Q100"/>
    <mergeCell ref="S100:T100"/>
    <mergeCell ref="V100:W100"/>
    <mergeCell ref="B106:I106"/>
    <mergeCell ref="J106:L106"/>
    <mergeCell ref="M106:X106"/>
    <mergeCell ref="B107:I107"/>
    <mergeCell ref="J107:L107"/>
    <mergeCell ref="M107:X107"/>
    <mergeCell ref="B104:I104"/>
    <mergeCell ref="J104:L104"/>
    <mergeCell ref="M104:X104"/>
    <mergeCell ref="B105:I105"/>
    <mergeCell ref="J105:L105"/>
    <mergeCell ref="M105:X105"/>
    <mergeCell ref="B110:I110"/>
    <mergeCell ref="J110:L110"/>
    <mergeCell ref="M110:X110"/>
    <mergeCell ref="B111:I111"/>
    <mergeCell ref="J111:L111"/>
    <mergeCell ref="M111:X111"/>
    <mergeCell ref="B108:I108"/>
    <mergeCell ref="J108:L108"/>
    <mergeCell ref="M108:X108"/>
    <mergeCell ref="B109:I109"/>
    <mergeCell ref="J109:L109"/>
    <mergeCell ref="M109:X109"/>
    <mergeCell ref="B117:D117"/>
    <mergeCell ref="F117:U117"/>
    <mergeCell ref="B118:D118"/>
    <mergeCell ref="F118:U118"/>
    <mergeCell ref="B119:D119"/>
    <mergeCell ref="F119:U119"/>
    <mergeCell ref="J112:L112"/>
    <mergeCell ref="J113:L113"/>
    <mergeCell ref="B115:D115"/>
    <mergeCell ref="F115:U115"/>
    <mergeCell ref="B116:D116"/>
    <mergeCell ref="F116:U116"/>
    <mergeCell ref="B123:D123"/>
    <mergeCell ref="F123:U123"/>
    <mergeCell ref="B124:D124"/>
    <mergeCell ref="F124:U124"/>
    <mergeCell ref="B125:D125"/>
    <mergeCell ref="B120:D120"/>
    <mergeCell ref="F120:U120"/>
    <mergeCell ref="B121:D121"/>
    <mergeCell ref="F121:U121"/>
    <mergeCell ref="B122:D122"/>
    <mergeCell ref="F122:U122"/>
  </mergeCells>
  <printOptions horizontalCentered="1"/>
  <pageMargins left="0.41" right="0.19652777777777777" top="0.2" bottom="0.39374999999999999" header="0.2" footer="0.51180555555555551"/>
  <pageSetup paperSize="9"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дошкольное</vt:lpstr>
      <vt:lpstr>дошкольное!недели</vt:lpstr>
      <vt:lpstr>дошкольное!Область_печати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Kab202-03</dc:creator>
  <cp:lastModifiedBy>Kab202-03</cp:lastModifiedBy>
  <dcterms:created xsi:type="dcterms:W3CDTF">2017-08-08T04:50:28Z</dcterms:created>
  <dcterms:modified xsi:type="dcterms:W3CDTF">2017-08-29T11:43:46Z</dcterms:modified>
</cp:coreProperties>
</file>