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25" yWindow="660" windowWidth="12120" windowHeight="8010" tabRatio="662" activeTab="0"/>
  </bookViews>
  <sheets>
    <sheet name="УП 2018 54.02.06 ИЗО Развернуты" sheetId="1" r:id="rId1"/>
  </sheets>
  <definedNames/>
  <calcPr fullCalcOnLoad="1"/>
</workbook>
</file>

<file path=xl/sharedStrings.xml><?xml version="1.0" encoding="utf-8"?>
<sst xmlns="http://schemas.openxmlformats.org/spreadsheetml/2006/main" count="303" uniqueCount="246">
  <si>
    <t>Всего</t>
  </si>
  <si>
    <t>1 курс</t>
  </si>
  <si>
    <t>2 курс</t>
  </si>
  <si>
    <t>3 курс</t>
  </si>
  <si>
    <t>Физическая культура</t>
  </si>
  <si>
    <t>Производственная практика</t>
  </si>
  <si>
    <t>Наименование циклов, разделов, дисциплин, профессиональных модулей, МДК, практик</t>
  </si>
  <si>
    <t>индекс</t>
  </si>
  <si>
    <t>Формы промежуточной аттестации</t>
  </si>
  <si>
    <t>Учебная нагрузка обучающихся</t>
  </si>
  <si>
    <t>максимальная</t>
  </si>
  <si>
    <t>обязательная аудиторная</t>
  </si>
  <si>
    <t>всего занятий</t>
  </si>
  <si>
    <t>в т.ч.</t>
  </si>
  <si>
    <t>Распределение обязательной нагрузки по курсам и семестрам  ( часов в семестр)</t>
  </si>
  <si>
    <t>самостоятельная работа</t>
  </si>
  <si>
    <t>Недельная нагрузка</t>
  </si>
  <si>
    <t>О.00</t>
  </si>
  <si>
    <t>Общеобразовательный цикл</t>
  </si>
  <si>
    <t>ОП.00</t>
  </si>
  <si>
    <t>ОП.01</t>
  </si>
  <si>
    <t>ОП.02</t>
  </si>
  <si>
    <t>ОП.03</t>
  </si>
  <si>
    <t>ОП.04</t>
  </si>
  <si>
    <t>П.00</t>
  </si>
  <si>
    <t>ПМ.01</t>
  </si>
  <si>
    <t>МДК.01.01</t>
  </si>
  <si>
    <t>Учебная практика</t>
  </si>
  <si>
    <t>ПМ.02</t>
  </si>
  <si>
    <t>МДК.02.01</t>
  </si>
  <si>
    <t>ПП.02</t>
  </si>
  <si>
    <t>ПП.01</t>
  </si>
  <si>
    <t>ГИА</t>
  </si>
  <si>
    <t>дисциплин и МДК</t>
  </si>
  <si>
    <t>экзаменов</t>
  </si>
  <si>
    <t>дифф.зачетов</t>
  </si>
  <si>
    <t>зачетов</t>
  </si>
  <si>
    <t>1. Сводные данные по бюджету времени (в неделях)</t>
  </si>
  <si>
    <t>Курсы</t>
  </si>
  <si>
    <t>Обучение по дисциплинам и междисциплинарным курсам</t>
  </si>
  <si>
    <t>Промежуточная аттестация</t>
  </si>
  <si>
    <t>II курс</t>
  </si>
  <si>
    <t>III курс</t>
  </si>
  <si>
    <t>производственной практики</t>
  </si>
  <si>
    <t>Каникулы</t>
  </si>
  <si>
    <t xml:space="preserve">УЧЕБНЫЙ ПЛАН </t>
  </si>
  <si>
    <t>на базе основного общего образования</t>
  </si>
  <si>
    <t>образования- технический</t>
  </si>
  <si>
    <t>Всего (по курсам)</t>
  </si>
  <si>
    <t>2 сем</t>
  </si>
  <si>
    <t>1 сем</t>
  </si>
  <si>
    <t>3 сем</t>
  </si>
  <si>
    <t>4 сем</t>
  </si>
  <si>
    <t>5 сем</t>
  </si>
  <si>
    <t>6 сем</t>
  </si>
  <si>
    <t>Кол-во недель</t>
  </si>
  <si>
    <t xml:space="preserve">2. План учебного процесса </t>
  </si>
  <si>
    <t>Профессиональный  цикл</t>
  </si>
  <si>
    <t>ПМ.00</t>
  </si>
  <si>
    <t>Профессиональные модули</t>
  </si>
  <si>
    <t>Способы поиска работы, трудоустройства</t>
  </si>
  <si>
    <t>Основы предпринимательства, открытие собственного дела</t>
  </si>
  <si>
    <t>Основы предпринимательства и трудоустройства на работу</t>
  </si>
  <si>
    <t xml:space="preserve">Консультации  4 часа в год на студента </t>
  </si>
  <si>
    <t>0УДБ.00</t>
  </si>
  <si>
    <t>Общеобразовательные учебные дисциплины (общие и по выбору) базовые</t>
  </si>
  <si>
    <t>Общеобразовательные учебные дисциплины (общие и по выбору) профильные</t>
  </si>
  <si>
    <t>Государственная итоговая аттестация</t>
  </si>
  <si>
    <t>ГБПОУ "ЗЛАТОУСТОВСКИЙ ПЕДАГОГИЧЕСКИЙ КОЛЛЕДЖ"</t>
  </si>
  <si>
    <t>по программе среднего профессионального образования (программе подготовки специалистов среднего звена)</t>
  </si>
  <si>
    <t>V курс</t>
  </si>
  <si>
    <t>Форма обучения: очная</t>
  </si>
  <si>
    <t>Нормативный срок обучения - 4 года 10 месяцев</t>
  </si>
  <si>
    <t>Иностранный язык</t>
  </si>
  <si>
    <t>История</t>
  </si>
  <si>
    <t>Обществознание (вкл. экономику и право)</t>
  </si>
  <si>
    <t>Естествознание</t>
  </si>
  <si>
    <t>Экология</t>
  </si>
  <si>
    <t>География</t>
  </si>
  <si>
    <t xml:space="preserve"> 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</si>
  <si>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</si>
  <si>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</si>
  <si>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</si>
  <si>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</si>
  <si>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</si>
  <si>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</si>
  <si>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Психология общения</t>
  </si>
  <si>
    <t>ОГСЭ.04</t>
  </si>
  <si>
    <t>ОГСЭ.05</t>
  </si>
  <si>
    <t>ЕН.00</t>
  </si>
  <si>
    <t>Математический и общий естественнонаучный цикл</t>
  </si>
  <si>
    <t>ЕН.01</t>
  </si>
  <si>
    <t>Информатика и информационно-коммуникационные технологии в профессиональной деятельности</t>
  </si>
  <si>
    <t>ЕН.02</t>
  </si>
  <si>
    <t>Начертательная геометрия и перспектива</t>
  </si>
  <si>
    <t>ЕН.03</t>
  </si>
  <si>
    <t>Компьютерная графика</t>
  </si>
  <si>
    <t>4 курс</t>
  </si>
  <si>
    <t>5 курс</t>
  </si>
  <si>
    <t>7 сем</t>
  </si>
  <si>
    <t>8 сем</t>
  </si>
  <si>
    <t>10 сем</t>
  </si>
  <si>
    <t>9 сем</t>
  </si>
  <si>
    <t>Педагогика</t>
  </si>
  <si>
    <t>Общепрофессиональные дисциплины</t>
  </si>
  <si>
    <t>Правовое обеспечение профессиональной деятельности</t>
  </si>
  <si>
    <t>ОП.05</t>
  </si>
  <si>
    <t>История изобразительного искусства</t>
  </si>
  <si>
    <t xml:space="preserve">ОП.06 </t>
  </si>
  <si>
    <t>Композиция</t>
  </si>
  <si>
    <t xml:space="preserve">ОП.07 </t>
  </si>
  <si>
    <t>Безопасность жизнедеятельности</t>
  </si>
  <si>
    <t>Возрастная физиология, анатомия и гигиена</t>
  </si>
  <si>
    <t>Преподавание изобразительного искусства в общеобразовательных учреждениях</t>
  </si>
  <si>
    <t>Теоретические и методические основы преподавания изобразительного искусства в общеобразовательных учреждениях</t>
  </si>
  <si>
    <t>Теоретические и методические основы преподавания черчения в общеобразовательных учреждениях</t>
  </si>
  <si>
    <t>Преподавание черчения в общеобразовательных учреждениях</t>
  </si>
  <si>
    <t>Выполнение работ в области изобразительного, декоративно-прикладного искусства и черчения</t>
  </si>
  <si>
    <t>ПМ.03</t>
  </si>
  <si>
    <t>МДК.03.01</t>
  </si>
  <si>
    <t>Основы выполнения графических работ</t>
  </si>
  <si>
    <t>МДК.03.02</t>
  </si>
  <si>
    <t>Основы выполнения живописных работ</t>
  </si>
  <si>
    <t>МДК.03.03</t>
  </si>
  <si>
    <t>Основы выполнения объемно-пластических работ</t>
  </si>
  <si>
    <t>МДК.03.04</t>
  </si>
  <si>
    <t>Основы выполнения декоративно-прикладных работ и художественной обработки материалов</t>
  </si>
  <si>
    <t>МДК.03.05</t>
  </si>
  <si>
    <t>Черчение</t>
  </si>
  <si>
    <t>ПМ.04</t>
  </si>
  <si>
    <t>Организация внеурочной деятельности обучающихся в области изобразительного и декоративно-прикладного искусства</t>
  </si>
  <si>
    <t>МДК.04.01</t>
  </si>
  <si>
    <t>Методика организации внеурочной деятельности в области изобразительного и декоративно-прикладного искусства</t>
  </si>
  <si>
    <t>МДК.04.02</t>
  </si>
  <si>
    <t>Методика организации деятельности школьного творческого объединения по изобразительному искусству</t>
  </si>
  <si>
    <t>УП.04</t>
  </si>
  <si>
    <t>ПП.04</t>
  </si>
  <si>
    <t>УП. 03</t>
  </si>
  <si>
    <t>ПМ.05</t>
  </si>
  <si>
    <t>Методическое обеспечение реализации образовательых программ по изобразительному искусству и черчению</t>
  </si>
  <si>
    <t>МДК.05.01</t>
  </si>
  <si>
    <t>Теоретические и прикладные аспекты методической работы учителя изобразительного искусства и черчения</t>
  </si>
  <si>
    <t>УП.05</t>
  </si>
  <si>
    <t>ПМ.06</t>
  </si>
  <si>
    <t>МДК.06.01</t>
  </si>
  <si>
    <t>МДК.06.02</t>
  </si>
  <si>
    <t>УП.06</t>
  </si>
  <si>
    <t>ПДП.00</t>
  </si>
  <si>
    <t>Производственная практика (преддипломная)</t>
  </si>
  <si>
    <t>/-/дз/</t>
  </si>
  <si>
    <t>4 нед.</t>
  </si>
  <si>
    <t>6 нед.</t>
  </si>
  <si>
    <t>/-/э/</t>
  </si>
  <si>
    <t>0з/2дз/2э</t>
  </si>
  <si>
    <r>
      <t xml:space="preserve">Профиль получаемого профессионального образования: </t>
    </r>
    <r>
      <rPr>
        <i/>
        <sz val="10"/>
        <rFont val="Times New Roman"/>
        <family val="1"/>
      </rPr>
      <t>гуманитарный</t>
    </r>
  </si>
  <si>
    <t>преддипломная практика</t>
  </si>
  <si>
    <t>1з/10дз/3э</t>
  </si>
  <si>
    <t>Э(к)</t>
  </si>
  <si>
    <t>Государственная итоговая аттестация: 6 недель</t>
  </si>
  <si>
    <t xml:space="preserve">Выполнение дипломной работы -всего 4 нед.        </t>
  </si>
  <si>
    <t xml:space="preserve"> Защита дипломной работы - всего 2 нед.    </t>
  </si>
  <si>
    <t>,-, дз</t>
  </si>
  <si>
    <t>ОУДБ.02</t>
  </si>
  <si>
    <t>ОУДБ.03</t>
  </si>
  <si>
    <t xml:space="preserve">Информатика </t>
  </si>
  <si>
    <t>ОУДБ.05</t>
  </si>
  <si>
    <t>ОУДБ.06</t>
  </si>
  <si>
    <t>ОУДБ.07</t>
  </si>
  <si>
    <t>ОУДБ.08</t>
  </si>
  <si>
    <t>Физкультура</t>
  </si>
  <si>
    <t>з, дз</t>
  </si>
  <si>
    <t>ОУДБ.09</t>
  </si>
  <si>
    <t>практических занятий</t>
  </si>
  <si>
    <t>13        12/1</t>
  </si>
  <si>
    <t>,-, э</t>
  </si>
  <si>
    <t>курсов. работ</t>
  </si>
  <si>
    <t>Основы безопасности жизнедеятельности</t>
  </si>
  <si>
    <t xml:space="preserve">                                                                                                    специальность 54.02.06 Изобразительное искусство и черчение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</si>
  <si>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IV курс</t>
  </si>
  <si>
    <t>Квалификация: Учитель изобразительного искусства и черчения</t>
  </si>
  <si>
    <t>1з/8дз/1э</t>
  </si>
  <si>
    <t>Преддипломная практика</t>
  </si>
  <si>
    <t>23     18/5</t>
  </si>
  <si>
    <t>7з/6дз/1э</t>
  </si>
  <si>
    <t>учебной практики</t>
  </si>
  <si>
    <t>23     21/2</t>
  </si>
  <si>
    <t xml:space="preserve">16    13/3    </t>
  </si>
  <si>
    <t>16      13/3</t>
  </si>
  <si>
    <t>Утверждаю:</t>
  </si>
  <si>
    <t>Директор ГБПОУ</t>
  </si>
  <si>
    <t>"Златоустовский педагогический колледж"</t>
  </si>
  <si>
    <t>______________________  Ю.Б. Буров</t>
  </si>
  <si>
    <t>Русский язык</t>
  </si>
  <si>
    <t>Литература</t>
  </si>
  <si>
    <t>Математика</t>
  </si>
  <si>
    <t>Астрономия</t>
  </si>
  <si>
    <t>ОУДБ.01</t>
  </si>
  <si>
    <t>ОУДБ.04</t>
  </si>
  <si>
    <t>ОДп.00</t>
  </si>
  <si>
    <t>ОДУп.01</t>
  </si>
  <si>
    <t>ОДУп.02</t>
  </si>
  <si>
    <t>ОДУп.03</t>
  </si>
  <si>
    <t>ОУДп.04</t>
  </si>
  <si>
    <t>_______________________2018г.</t>
  </si>
  <si>
    <t>26     21/5</t>
  </si>
  <si>
    <t>16        15/1</t>
  </si>
  <si>
    <t>дз</t>
  </si>
  <si>
    <t>-/дз</t>
  </si>
  <si>
    <t>з/з/з/з/з/з/з/дз</t>
  </si>
  <si>
    <t>-/э</t>
  </si>
  <si>
    <t>-/дз/-/-/дз</t>
  </si>
  <si>
    <t>-/-/-/дз</t>
  </si>
  <si>
    <t>-/-/дз</t>
  </si>
  <si>
    <t>Вариантивной части</t>
  </si>
  <si>
    <t>-/дз/-/э</t>
  </si>
  <si>
    <t>-/-/-/э</t>
  </si>
  <si>
    <t>-/-/э</t>
  </si>
  <si>
    <t>ОП.08</t>
  </si>
  <si>
    <t>Основы когнитивной психологии</t>
  </si>
  <si>
    <t>ОП.09</t>
  </si>
  <si>
    <t>ОП.10</t>
  </si>
  <si>
    <t>Основы арт-проектирования</t>
  </si>
  <si>
    <t>МХК</t>
  </si>
  <si>
    <t>ЕН.04</t>
  </si>
  <si>
    <t>Изучение технических средств обучения и освоение методики их использования</t>
  </si>
  <si>
    <t>-/з/дз</t>
  </si>
  <si>
    <t>ЕН.05</t>
  </si>
  <si>
    <t>Компьютерные технологии в графическом дизайне</t>
  </si>
  <si>
    <t>ОП.11</t>
  </si>
  <si>
    <t>Организация экспериментально-исследовательской деятельности</t>
  </si>
  <si>
    <t>ОП.12</t>
  </si>
  <si>
    <t>Основы учебно-исследовательской деятельности</t>
  </si>
  <si>
    <t>э</t>
  </si>
  <si>
    <t>-/-/дз/-/-/-/э/дз</t>
  </si>
  <si>
    <t>-/-/дз/-/э/-/-/э</t>
  </si>
  <si>
    <t xml:space="preserve">,дз,- </t>
  </si>
  <si>
    <t>4дз/1э</t>
  </si>
  <si>
    <t>9дз/5э</t>
  </si>
  <si>
    <t>26дз/16э/6Э(к)</t>
  </si>
  <si>
    <t>1з/17дз//11э/6Э(к)</t>
  </si>
  <si>
    <t>9з/46дз/24э/6Э(к)</t>
  </si>
  <si>
    <t>Психология</t>
  </si>
  <si>
    <t>-/-/дз/-/-/э</t>
  </si>
  <si>
    <t>дз/-/э/-/-/-/-/э</t>
  </si>
  <si>
    <t>-/-/э/дз</t>
  </si>
  <si>
    <t>дз/-/-/э/-/-/-/э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</si>
</sst>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8"/>
      <color indexed="8"/>
      <name val="Times New Roman"/>
      <family val="1"/>
    </font>
    <font>
      <sz val="11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Arial Cyr"/>
      <family val="2"/>
    </font>
    <font>
      <i/>
      <sz val="10"/>
      <name val="Times New Roman"/>
      <family val="1"/>
    </font>
    <font>
      <sz val="8"/>
      <name val="Arial Cyr"/>
      <family val="0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418">
    <xf numFmtId="0" fontId="0" fillId="0" borderId="0" xfId="0" applyFont="1" applyAlignment="1">
      <alignment/>
    </xf>
    <xf numFmtId="0" fontId="8" fillId="32" borderId="10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  <xf numFmtId="0" fontId="8" fillId="32" borderId="14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2" fillId="32" borderId="13" xfId="0" applyFont="1" applyFill="1" applyBorder="1" applyAlignment="1">
      <alignment horizontal="center" vertical="center" wrapText="1" shrinkToFit="1"/>
    </xf>
    <xf numFmtId="1" fontId="22" fillId="32" borderId="13" xfId="0" applyNumberFormat="1" applyFont="1" applyFill="1" applyBorder="1" applyAlignment="1">
      <alignment horizontal="center" vertical="center" wrapText="1" shrinkToFit="1"/>
    </xf>
    <xf numFmtId="0" fontId="18" fillId="32" borderId="13" xfId="0" applyFont="1" applyFill="1" applyBorder="1" applyAlignment="1">
      <alignment vertical="center" wrapText="1"/>
    </xf>
    <xf numFmtId="0" fontId="8" fillId="32" borderId="15" xfId="0" applyFont="1" applyFill="1" applyBorder="1" applyAlignment="1">
      <alignment vertical="center" wrapText="1"/>
    </xf>
    <xf numFmtId="0" fontId="8" fillId="32" borderId="16" xfId="0" applyFont="1" applyFill="1" applyBorder="1" applyAlignment="1">
      <alignment vertical="center" wrapText="1"/>
    </xf>
    <xf numFmtId="0" fontId="8" fillId="32" borderId="17" xfId="0" applyFont="1" applyFill="1" applyBorder="1" applyAlignment="1">
      <alignment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14" fillId="32" borderId="13" xfId="0" applyFont="1" applyFill="1" applyBorder="1" applyAlignment="1">
      <alignment horizontal="center" vertical="center" wrapText="1" shrinkToFit="1"/>
    </xf>
    <xf numFmtId="0" fontId="8" fillId="32" borderId="15" xfId="0" applyFont="1" applyFill="1" applyBorder="1" applyAlignment="1">
      <alignment horizontal="center" vertical="center" wrapText="1"/>
    </xf>
    <xf numFmtId="0" fontId="8" fillId="32" borderId="16" xfId="0" applyFont="1" applyFill="1" applyBorder="1" applyAlignment="1">
      <alignment horizontal="center" vertical="center" wrapText="1"/>
    </xf>
    <xf numFmtId="0" fontId="8" fillId="32" borderId="17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8" fillId="32" borderId="18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 shrinkToFit="1"/>
    </xf>
    <xf numFmtId="1" fontId="8" fillId="32" borderId="13" xfId="0" applyNumberFormat="1" applyFont="1" applyFill="1" applyBorder="1" applyAlignment="1">
      <alignment horizontal="center" vertical="center" wrapText="1" shrinkToFit="1"/>
    </xf>
    <xf numFmtId="0" fontId="5" fillId="32" borderId="0" xfId="0" applyFont="1" applyFill="1" applyAlignment="1">
      <alignment horizontal="center" vertical="center" shrinkToFit="1"/>
    </xf>
    <xf numFmtId="0" fontId="14" fillId="32" borderId="19" xfId="53" applyFont="1" applyFill="1" applyBorder="1" applyAlignment="1">
      <alignment horizontal="center" vertical="center" wrapText="1"/>
      <protection/>
    </xf>
    <xf numFmtId="49" fontId="2" fillId="32" borderId="13" xfId="0" applyNumberFormat="1" applyFont="1" applyFill="1" applyBorder="1" applyAlignment="1">
      <alignment horizontal="center" vertical="center" wrapText="1"/>
    </xf>
    <xf numFmtId="49" fontId="8" fillId="32" borderId="20" xfId="0" applyNumberFormat="1" applyFont="1" applyFill="1" applyBorder="1" applyAlignment="1">
      <alignment horizontal="center" vertical="center" wrapText="1"/>
    </xf>
    <xf numFmtId="49" fontId="8" fillId="32" borderId="21" xfId="0" applyNumberFormat="1" applyFont="1" applyFill="1" applyBorder="1" applyAlignment="1">
      <alignment horizontal="center" vertical="center" wrapText="1"/>
    </xf>
    <xf numFmtId="49" fontId="8" fillId="32" borderId="19" xfId="0" applyNumberFormat="1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 shrinkToFit="1"/>
    </xf>
    <xf numFmtId="0" fontId="5" fillId="32" borderId="0" xfId="0" applyFont="1" applyFill="1" applyBorder="1" applyAlignment="1">
      <alignment horizontal="center" vertical="center" shrinkToFit="1"/>
    </xf>
    <xf numFmtId="1" fontId="5" fillId="32" borderId="0" xfId="0" applyNumberFormat="1" applyFont="1" applyFill="1" applyAlignment="1">
      <alignment horizontal="center" vertical="center" shrinkToFit="1"/>
    </xf>
    <xf numFmtId="1" fontId="2" fillId="32" borderId="13" xfId="0" applyNumberFormat="1" applyFont="1" applyFill="1" applyBorder="1" applyAlignment="1">
      <alignment horizontal="center" vertical="center" wrapText="1" shrinkToFit="1"/>
    </xf>
    <xf numFmtId="0" fontId="5" fillId="32" borderId="0" xfId="0" applyFont="1" applyFill="1" applyAlignment="1">
      <alignment/>
    </xf>
    <xf numFmtId="0" fontId="13" fillId="32" borderId="0" xfId="0" applyFont="1" applyFill="1" applyAlignment="1">
      <alignment/>
    </xf>
    <xf numFmtId="0" fontId="14" fillId="32" borderId="16" xfId="53" applyFont="1" applyFill="1" applyBorder="1" applyAlignment="1">
      <alignment horizontal="left" vertical="center" wrapText="1"/>
      <protection/>
    </xf>
    <xf numFmtId="0" fontId="5" fillId="32" borderId="0" xfId="0" applyFont="1" applyFill="1" applyAlignment="1">
      <alignment horizontal="center"/>
    </xf>
    <xf numFmtId="0" fontId="14" fillId="32" borderId="0" xfId="0" applyFont="1" applyFill="1" applyAlignment="1">
      <alignment/>
    </xf>
    <xf numFmtId="0" fontId="14" fillId="32" borderId="13" xfId="0" applyFont="1" applyFill="1" applyBorder="1" applyAlignment="1">
      <alignment vertical="top" wrapText="1"/>
    </xf>
    <xf numFmtId="0" fontId="8" fillId="32" borderId="0" xfId="0" applyFont="1" applyFill="1" applyAlignment="1">
      <alignment/>
    </xf>
    <xf numFmtId="0" fontId="17" fillId="32" borderId="13" xfId="0" applyFont="1" applyFill="1" applyBorder="1" applyAlignment="1">
      <alignment horizontal="right" vertical="center" wrapText="1" shrinkToFit="1"/>
    </xf>
    <xf numFmtId="0" fontId="8" fillId="32" borderId="13" xfId="0" applyFont="1" applyFill="1" applyBorder="1" applyAlignment="1">
      <alignment horizontal="center" vertical="center" textRotation="90" wrapText="1" shrinkToFit="1"/>
    </xf>
    <xf numFmtId="0" fontId="15" fillId="32" borderId="13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left" vertical="center" wrapText="1"/>
    </xf>
    <xf numFmtId="49" fontId="15" fillId="32" borderId="22" xfId="0" applyNumberFormat="1" applyFont="1" applyFill="1" applyBorder="1" applyAlignment="1">
      <alignment horizontal="center" vertical="center" wrapText="1"/>
    </xf>
    <xf numFmtId="0" fontId="18" fillId="32" borderId="23" xfId="0" applyFont="1" applyFill="1" applyBorder="1" applyAlignment="1">
      <alignment vertical="center" wrapText="1"/>
    </xf>
    <xf numFmtId="1" fontId="2" fillId="32" borderId="24" xfId="0" applyNumberFormat="1" applyFont="1" applyFill="1" applyBorder="1" applyAlignment="1">
      <alignment horizontal="center" vertical="center" wrapText="1" shrinkToFit="1"/>
    </xf>
    <xf numFmtId="0" fontId="2" fillId="32" borderId="25" xfId="0" applyFont="1" applyFill="1" applyBorder="1" applyAlignment="1">
      <alignment horizontal="center" vertical="center" wrapText="1"/>
    </xf>
    <xf numFmtId="0" fontId="2" fillId="32" borderId="26" xfId="0" applyFont="1" applyFill="1" applyBorder="1" applyAlignment="1">
      <alignment horizontal="center" vertical="center" wrapText="1"/>
    </xf>
    <xf numFmtId="0" fontId="19" fillId="32" borderId="16" xfId="0" applyFont="1" applyFill="1" applyBorder="1" applyAlignment="1">
      <alignment horizontal="left" vertical="center" wrapText="1"/>
    </xf>
    <xf numFmtId="0" fontId="8" fillId="32" borderId="16" xfId="0" applyFont="1" applyFill="1" applyBorder="1" applyAlignment="1">
      <alignment horizontal="left" vertical="center" wrapText="1"/>
    </xf>
    <xf numFmtId="0" fontId="23" fillId="32" borderId="27" xfId="53" applyFont="1" applyFill="1" applyBorder="1" applyAlignment="1">
      <alignment horizontal="left" wrapText="1"/>
      <protection/>
    </xf>
    <xf numFmtId="0" fontId="14" fillId="32" borderId="20" xfId="53" applyFont="1" applyFill="1" applyBorder="1" applyAlignment="1">
      <alignment horizontal="center" vertical="center" wrapText="1"/>
      <protection/>
    </xf>
    <xf numFmtId="0" fontId="14" fillId="32" borderId="15" xfId="53" applyFont="1" applyFill="1" applyBorder="1" applyAlignment="1">
      <alignment vertical="center" wrapText="1"/>
      <protection/>
    </xf>
    <xf numFmtId="0" fontId="8" fillId="32" borderId="15" xfId="0" applyFont="1" applyFill="1" applyBorder="1" applyAlignment="1">
      <alignment horizontal="left" vertical="center" wrapText="1"/>
    </xf>
    <xf numFmtId="0" fontId="19" fillId="32" borderId="16" xfId="52" applyFont="1" applyFill="1" applyBorder="1" applyAlignment="1">
      <alignment horizontal="left" vertical="center" wrapText="1"/>
      <protection/>
    </xf>
    <xf numFmtId="0" fontId="19" fillId="32" borderId="17" xfId="52" applyFont="1" applyFill="1" applyBorder="1" applyAlignment="1">
      <alignment horizontal="left" vertical="center" wrapText="1"/>
      <protection/>
    </xf>
    <xf numFmtId="0" fontId="14" fillId="32" borderId="16" xfId="53" applyFont="1" applyFill="1" applyBorder="1" applyAlignment="1">
      <alignment horizontal="center" vertical="center" wrapText="1"/>
      <protection/>
    </xf>
    <xf numFmtId="0" fontId="2" fillId="32" borderId="13" xfId="0" applyFont="1" applyFill="1" applyBorder="1" applyAlignment="1">
      <alignment vertical="center" wrapText="1"/>
    </xf>
    <xf numFmtId="0" fontId="14" fillId="32" borderId="21" xfId="53" applyFont="1" applyFill="1" applyBorder="1" applyAlignment="1">
      <alignment horizontal="center" vertical="center" wrapText="1"/>
      <protection/>
    </xf>
    <xf numFmtId="0" fontId="22" fillId="32" borderId="28" xfId="53" applyFont="1" applyFill="1" applyBorder="1" applyAlignment="1">
      <alignment horizontal="center" vertical="center" wrapText="1"/>
      <protection/>
    </xf>
    <xf numFmtId="0" fontId="23" fillId="32" borderId="27" xfId="53" applyFont="1" applyFill="1" applyBorder="1" applyAlignment="1">
      <alignment horizontal="left" vertical="center" wrapText="1"/>
      <protection/>
    </xf>
    <xf numFmtId="0" fontId="18" fillId="32" borderId="13" xfId="0" applyFont="1" applyFill="1" applyBorder="1" applyAlignment="1">
      <alignment horizontal="right" vertical="center" wrapText="1"/>
    </xf>
    <xf numFmtId="0" fontId="8" fillId="32" borderId="29" xfId="0" applyFont="1" applyFill="1" applyBorder="1" applyAlignment="1">
      <alignment horizontal="center" vertical="center" wrapText="1" shrinkToFit="1"/>
    </xf>
    <xf numFmtId="0" fontId="2" fillId="32" borderId="29" xfId="0" applyFont="1" applyFill="1" applyBorder="1" applyAlignment="1">
      <alignment horizontal="center" vertical="center" wrapText="1" shrinkToFit="1"/>
    </xf>
    <xf numFmtId="49" fontId="18" fillId="32" borderId="13" xfId="0" applyNumberFormat="1" applyFont="1" applyFill="1" applyBorder="1" applyAlignment="1">
      <alignment horizontal="left" vertical="center" wrapText="1"/>
    </xf>
    <xf numFmtId="0" fontId="2" fillId="32" borderId="13" xfId="0" applyFont="1" applyFill="1" applyBorder="1" applyAlignment="1">
      <alignment horizontal="right" vertical="center" wrapText="1"/>
    </xf>
    <xf numFmtId="49" fontId="2" fillId="32" borderId="0" xfId="0" applyNumberFormat="1" applyFont="1" applyFill="1" applyBorder="1" applyAlignment="1">
      <alignment vertical="top" wrapText="1"/>
    </xf>
    <xf numFmtId="49" fontId="3" fillId="32" borderId="30" xfId="0" applyNumberFormat="1" applyFont="1" applyFill="1" applyBorder="1" applyAlignment="1">
      <alignment vertical="top" wrapText="1"/>
    </xf>
    <xf numFmtId="49" fontId="3" fillId="32" borderId="31" xfId="0" applyNumberFormat="1" applyFont="1" applyFill="1" applyBorder="1" applyAlignment="1">
      <alignment vertical="top" wrapText="1"/>
    </xf>
    <xf numFmtId="49" fontId="3" fillId="32" borderId="0" xfId="0" applyNumberFormat="1" applyFont="1" applyFill="1" applyBorder="1" applyAlignment="1">
      <alignment vertical="top" wrapText="1"/>
    </xf>
    <xf numFmtId="49" fontId="3" fillId="32" borderId="32" xfId="0" applyNumberFormat="1" applyFont="1" applyFill="1" applyBorder="1" applyAlignment="1">
      <alignment vertical="top" wrapText="1"/>
    </xf>
    <xf numFmtId="49" fontId="3" fillId="32" borderId="33" xfId="0" applyNumberFormat="1" applyFont="1" applyFill="1" applyBorder="1" applyAlignment="1">
      <alignment vertical="top" wrapText="1"/>
    </xf>
    <xf numFmtId="49" fontId="2" fillId="32" borderId="33" xfId="0" applyNumberFormat="1" applyFont="1" applyFill="1" applyBorder="1" applyAlignment="1">
      <alignment vertical="top" wrapText="1"/>
    </xf>
    <xf numFmtId="49" fontId="3" fillId="32" borderId="34" xfId="0" applyNumberFormat="1" applyFont="1" applyFill="1" applyBorder="1" applyAlignment="1">
      <alignment vertical="top" wrapText="1"/>
    </xf>
    <xf numFmtId="0" fontId="8" fillId="32" borderId="0" xfId="0" applyFont="1" applyFill="1" applyAlignment="1">
      <alignment horizontal="center" vertical="center" shrinkToFit="1"/>
    </xf>
    <xf numFmtId="0" fontId="6" fillId="32" borderId="0" xfId="0" applyFont="1" applyFill="1" applyAlignment="1">
      <alignment horizontal="center" vertical="center" shrinkToFit="1"/>
    </xf>
    <xf numFmtId="0" fontId="4" fillId="32" borderId="0" xfId="0" applyFont="1" applyFill="1" applyAlignment="1">
      <alignment/>
    </xf>
    <xf numFmtId="0" fontId="19" fillId="32" borderId="0" xfId="0" applyFont="1" applyFill="1" applyAlignment="1">
      <alignment vertical="center" wrapText="1" shrinkToFit="1"/>
    </xf>
    <xf numFmtId="0" fontId="7" fillId="32" borderId="0" xfId="0" applyFont="1" applyFill="1" applyAlignment="1">
      <alignment horizontal="center" vertical="center" shrinkToFit="1"/>
    </xf>
    <xf numFmtId="0" fontId="14" fillId="32" borderId="0" xfId="0" applyFont="1" applyFill="1" applyAlignment="1">
      <alignment horizontal="right"/>
    </xf>
    <xf numFmtId="0" fontId="11" fillId="32" borderId="0" xfId="0" applyFont="1" applyFill="1" applyAlignment="1">
      <alignment/>
    </xf>
    <xf numFmtId="0" fontId="6" fillId="32" borderId="16" xfId="54" applyFont="1" applyFill="1" applyBorder="1" applyAlignment="1">
      <alignment wrapText="1"/>
      <protection/>
    </xf>
    <xf numFmtId="0" fontId="14" fillId="32" borderId="15" xfId="53" applyFont="1" applyFill="1" applyBorder="1" applyAlignment="1">
      <alignment horizontal="left" vertical="center" wrapText="1"/>
      <protection/>
    </xf>
    <xf numFmtId="0" fontId="8" fillId="32" borderId="16" xfId="53" applyFont="1" applyFill="1" applyBorder="1" applyAlignment="1">
      <alignment horizontal="left" vertical="center" wrapText="1"/>
      <protection/>
    </xf>
    <xf numFmtId="0" fontId="8" fillId="32" borderId="17" xfId="53" applyFont="1" applyFill="1" applyBorder="1" applyAlignment="1">
      <alignment horizontal="left" vertical="center" wrapText="1"/>
      <protection/>
    </xf>
    <xf numFmtId="0" fontId="22" fillId="32" borderId="13" xfId="0" applyFont="1" applyFill="1" applyBorder="1" applyAlignment="1">
      <alignment horizontal="left" vertical="center" wrapText="1"/>
    </xf>
    <xf numFmtId="0" fontId="22" fillId="32" borderId="35" xfId="0" applyFont="1" applyFill="1" applyBorder="1" applyAlignment="1">
      <alignment horizontal="center" vertical="center" wrapText="1"/>
    </xf>
    <xf numFmtId="0" fontId="2" fillId="32" borderId="36" xfId="0" applyFont="1" applyFill="1" applyBorder="1" applyAlignment="1">
      <alignment horizontal="center" vertical="center" wrapText="1" shrinkToFit="1"/>
    </xf>
    <xf numFmtId="0" fontId="2" fillId="32" borderId="13" xfId="0" applyFont="1" applyFill="1" applyBorder="1" applyAlignment="1">
      <alignment horizontal="center" vertical="center" wrapText="1" shrinkToFit="1"/>
    </xf>
    <xf numFmtId="0" fontId="10" fillId="32" borderId="0" xfId="0" applyFont="1" applyFill="1" applyAlignment="1">
      <alignment horizontal="right"/>
    </xf>
    <xf numFmtId="0" fontId="2" fillId="32" borderId="13" xfId="0" applyFont="1" applyFill="1" applyBorder="1" applyAlignment="1">
      <alignment horizontal="center" vertical="center" textRotation="90" wrapText="1" shrinkToFit="1"/>
    </xf>
    <xf numFmtId="0" fontId="22" fillId="32" borderId="13" xfId="0" applyFont="1" applyFill="1" applyBorder="1" applyAlignment="1">
      <alignment horizontal="center" vertical="center" wrapText="1"/>
    </xf>
    <xf numFmtId="0" fontId="8" fillId="32" borderId="17" xfId="0" applyFont="1" applyFill="1" applyBorder="1" applyAlignment="1">
      <alignment horizontal="center" vertical="center" wrapText="1" shrinkToFit="1"/>
    </xf>
    <xf numFmtId="0" fontId="5" fillId="32" borderId="29" xfId="0" applyFont="1" applyFill="1" applyBorder="1" applyAlignment="1">
      <alignment horizontal="left" vertical="center" wrapText="1" shrinkToFit="1"/>
    </xf>
    <xf numFmtId="0" fontId="5" fillId="32" borderId="13" xfId="0" applyFont="1" applyFill="1" applyBorder="1" applyAlignment="1">
      <alignment horizontal="left" vertical="center" wrapText="1" shrinkToFit="1"/>
    </xf>
    <xf numFmtId="0" fontId="8" fillId="32" borderId="16" xfId="0" applyFont="1" applyFill="1" applyBorder="1" applyAlignment="1">
      <alignment horizontal="center" vertical="center" wrapText="1" shrinkToFit="1"/>
    </xf>
    <xf numFmtId="1" fontId="2" fillId="32" borderId="13" xfId="0" applyNumberFormat="1" applyFont="1" applyFill="1" applyBorder="1" applyAlignment="1">
      <alignment horizontal="center" vertical="center" wrapText="1"/>
    </xf>
    <xf numFmtId="0" fontId="14" fillId="32" borderId="13" xfId="0" applyFont="1" applyFill="1" applyBorder="1" applyAlignment="1">
      <alignment horizontal="center" vertical="center" wrapText="1"/>
    </xf>
    <xf numFmtId="0" fontId="14" fillId="32" borderId="0" xfId="0" applyFont="1" applyFill="1" applyAlignment="1">
      <alignment wrapText="1"/>
    </xf>
    <xf numFmtId="0" fontId="16" fillId="32" borderId="0" xfId="0" applyFont="1" applyFill="1" applyAlignment="1">
      <alignment wrapText="1"/>
    </xf>
    <xf numFmtId="0" fontId="5" fillId="32" borderId="0" xfId="0" applyFont="1" applyFill="1" applyAlignment="1">
      <alignment wrapText="1"/>
    </xf>
    <xf numFmtId="0" fontId="8" fillId="32" borderId="0" xfId="0" applyFont="1" applyFill="1" applyAlignment="1">
      <alignment wrapText="1"/>
    </xf>
    <xf numFmtId="0" fontId="7" fillId="32" borderId="0" xfId="0" applyFont="1" applyFill="1" applyAlignment="1">
      <alignment wrapText="1"/>
    </xf>
    <xf numFmtId="0" fontId="5" fillId="32" borderId="13" xfId="0" applyFont="1" applyFill="1" applyBorder="1" applyAlignment="1">
      <alignment horizontal="center" vertical="center" wrapText="1"/>
    </xf>
    <xf numFmtId="49" fontId="2" fillId="32" borderId="13" xfId="0" applyNumberFormat="1" applyFont="1" applyFill="1" applyBorder="1" applyAlignment="1">
      <alignment horizontal="center" vertical="center" wrapText="1" shrinkToFit="1"/>
    </xf>
    <xf numFmtId="1" fontId="2" fillId="32" borderId="13" xfId="0" applyNumberFormat="1" applyFont="1" applyFill="1" applyBorder="1" applyAlignment="1">
      <alignment horizontal="center" vertical="center" wrapText="1" shrinkToFit="1"/>
    </xf>
    <xf numFmtId="0" fontId="22" fillId="32" borderId="23" xfId="53" applyFont="1" applyFill="1" applyBorder="1" applyAlignment="1">
      <alignment horizontal="center" vertical="center" wrapText="1"/>
      <protection/>
    </xf>
    <xf numFmtId="1" fontId="2" fillId="32" borderId="23" xfId="0" applyNumberFormat="1" applyFont="1" applyFill="1" applyBorder="1" applyAlignment="1">
      <alignment horizontal="center" vertical="center" wrapText="1" shrinkToFit="1"/>
    </xf>
    <xf numFmtId="0" fontId="6" fillId="32" borderId="18" xfId="54" applyFont="1" applyFill="1" applyBorder="1" applyAlignment="1">
      <alignment wrapText="1"/>
      <protection/>
    </xf>
    <xf numFmtId="0" fontId="6" fillId="32" borderId="18" xfId="54" applyFont="1" applyFill="1" applyBorder="1" applyAlignment="1">
      <alignment horizontal="center" vertical="center" wrapText="1"/>
      <protection/>
    </xf>
    <xf numFmtId="0" fontId="19" fillId="32" borderId="18" xfId="54" applyFont="1" applyFill="1" applyBorder="1" applyAlignment="1">
      <alignment horizontal="center" vertical="center" wrapText="1"/>
      <protection/>
    </xf>
    <xf numFmtId="0" fontId="6" fillId="32" borderId="16" xfId="54" applyFont="1" applyFill="1" applyBorder="1" applyAlignment="1">
      <alignment horizontal="center" vertical="center" wrapText="1"/>
      <protection/>
    </xf>
    <xf numFmtId="0" fontId="19" fillId="32" borderId="16" xfId="54" applyFont="1" applyFill="1" applyBorder="1" applyAlignment="1">
      <alignment horizontal="center" vertical="center" wrapText="1"/>
      <protection/>
    </xf>
    <xf numFmtId="0" fontId="19" fillId="32" borderId="16" xfId="54" applyFont="1" applyFill="1" applyBorder="1" applyAlignment="1">
      <alignment wrapText="1"/>
      <protection/>
    </xf>
    <xf numFmtId="0" fontId="19" fillId="32" borderId="37" xfId="54" applyFont="1" applyFill="1" applyBorder="1" applyAlignment="1">
      <alignment wrapText="1"/>
      <protection/>
    </xf>
    <xf numFmtId="0" fontId="6" fillId="32" borderId="37" xfId="54" applyFont="1" applyFill="1" applyBorder="1" applyAlignment="1">
      <alignment horizontal="center" vertical="center" wrapText="1"/>
      <protection/>
    </xf>
    <xf numFmtId="0" fontId="19" fillId="32" borderId="37" xfId="54" applyFont="1" applyFill="1" applyBorder="1" applyAlignment="1">
      <alignment horizontal="center" vertical="center" wrapText="1"/>
      <protection/>
    </xf>
    <xf numFmtId="0" fontId="14" fillId="32" borderId="18" xfId="53" applyFont="1" applyFill="1" applyBorder="1" applyAlignment="1">
      <alignment horizontal="center" vertical="center" wrapText="1"/>
      <protection/>
    </xf>
    <xf numFmtId="1" fontId="8" fillId="32" borderId="16" xfId="0" applyNumberFormat="1" applyFont="1" applyFill="1" applyBorder="1" applyAlignment="1">
      <alignment horizontal="center" vertical="center" wrapText="1" shrinkToFit="1"/>
    </xf>
    <xf numFmtId="1" fontId="8" fillId="32" borderId="17" xfId="0" applyNumberFormat="1" applyFont="1" applyFill="1" applyBorder="1" applyAlignment="1">
      <alignment horizontal="center" vertical="center" wrapText="1" shrinkToFit="1"/>
    </xf>
    <xf numFmtId="0" fontId="14" fillId="32" borderId="20" xfId="53" applyFont="1" applyFill="1" applyBorder="1" applyAlignment="1">
      <alignment horizontal="center" wrapText="1"/>
      <protection/>
    </xf>
    <xf numFmtId="1" fontId="14" fillId="32" borderId="15" xfId="0" applyNumberFormat="1" applyFont="1" applyFill="1" applyBorder="1" applyAlignment="1">
      <alignment horizontal="center" vertical="center" wrapText="1" shrinkToFit="1"/>
    </xf>
    <xf numFmtId="0" fontId="21" fillId="32" borderId="16" xfId="53" applyFont="1" applyFill="1" applyBorder="1" applyAlignment="1">
      <alignment horizontal="center" vertical="center" wrapText="1"/>
      <protection/>
    </xf>
    <xf numFmtId="0" fontId="21" fillId="32" borderId="18" xfId="53" applyFont="1" applyFill="1" applyBorder="1" applyAlignment="1">
      <alignment horizontal="center" vertical="center" wrapText="1"/>
      <protection/>
    </xf>
    <xf numFmtId="0" fontId="8" fillId="32" borderId="15" xfId="0" applyFont="1" applyFill="1" applyBorder="1" applyAlignment="1">
      <alignment horizontal="center" vertical="center" wrapText="1" shrinkToFit="1"/>
    </xf>
    <xf numFmtId="0" fontId="14" fillId="32" borderId="15" xfId="53" applyFont="1" applyFill="1" applyBorder="1" applyAlignment="1">
      <alignment horizontal="center" vertical="center" wrapText="1"/>
      <protection/>
    </xf>
    <xf numFmtId="0" fontId="14" fillId="32" borderId="14" xfId="53" applyFont="1" applyFill="1" applyBorder="1" applyAlignment="1">
      <alignment horizontal="center" vertical="center" wrapText="1"/>
      <protection/>
    </xf>
    <xf numFmtId="0" fontId="14" fillId="32" borderId="21" xfId="53" applyFont="1" applyFill="1" applyBorder="1" applyAlignment="1">
      <alignment horizontal="center" wrapText="1"/>
      <protection/>
    </xf>
    <xf numFmtId="0" fontId="14" fillId="32" borderId="16" xfId="53" applyFont="1" applyFill="1" applyBorder="1" applyAlignment="1">
      <alignment vertical="center" wrapText="1"/>
      <protection/>
    </xf>
    <xf numFmtId="1" fontId="14" fillId="32" borderId="16" xfId="0" applyNumberFormat="1" applyFont="1" applyFill="1" applyBorder="1" applyAlignment="1">
      <alignment horizontal="center" vertical="center" wrapText="1" shrinkToFit="1"/>
    </xf>
    <xf numFmtId="0" fontId="61" fillId="32" borderId="16" xfId="0" applyFont="1" applyFill="1" applyBorder="1" applyAlignment="1">
      <alignment horizontal="center" vertical="center" wrapText="1" shrinkToFit="1"/>
    </xf>
    <xf numFmtId="0" fontId="14" fillId="32" borderId="11" xfId="53" applyFont="1" applyFill="1" applyBorder="1" applyAlignment="1">
      <alignment horizontal="center" vertical="center" wrapText="1"/>
      <protection/>
    </xf>
    <xf numFmtId="0" fontId="14" fillId="32" borderId="19" xfId="53" applyFont="1" applyFill="1" applyBorder="1" applyAlignment="1">
      <alignment horizontal="center" wrapText="1"/>
      <protection/>
    </xf>
    <xf numFmtId="0" fontId="14" fillId="32" borderId="17" xfId="53" applyFont="1" applyFill="1" applyBorder="1" applyAlignment="1">
      <alignment vertical="center" wrapText="1"/>
      <protection/>
    </xf>
    <xf numFmtId="0" fontId="21" fillId="32" borderId="37" xfId="53" applyFont="1" applyFill="1" applyBorder="1" applyAlignment="1">
      <alignment horizontal="center" vertical="center" wrapText="1"/>
      <protection/>
    </xf>
    <xf numFmtId="0" fontId="14" fillId="32" borderId="12" xfId="53" applyFont="1" applyFill="1" applyBorder="1" applyAlignment="1">
      <alignment horizontal="center" vertical="center" wrapText="1"/>
      <protection/>
    </xf>
    <xf numFmtId="0" fontId="23" fillId="32" borderId="28" xfId="53" applyFont="1" applyFill="1" applyBorder="1" applyAlignment="1">
      <alignment horizontal="center" vertical="center" wrapText="1"/>
      <protection/>
    </xf>
    <xf numFmtId="1" fontId="22" fillId="32" borderId="31" xfId="0" applyNumberFormat="1" applyFont="1" applyFill="1" applyBorder="1" applyAlignment="1">
      <alignment horizontal="center" vertical="center" wrapText="1" shrinkToFit="1"/>
    </xf>
    <xf numFmtId="0" fontId="2" fillId="32" borderId="30" xfId="0" applyFont="1" applyFill="1" applyBorder="1" applyAlignment="1">
      <alignment horizontal="center" vertical="center" wrapText="1" shrinkToFit="1"/>
    </xf>
    <xf numFmtId="0" fontId="2" fillId="32" borderId="31" xfId="0" applyFont="1" applyFill="1" applyBorder="1" applyAlignment="1">
      <alignment horizontal="center" vertical="center" wrapText="1" shrinkToFit="1"/>
    </xf>
    <xf numFmtId="0" fontId="14" fillId="32" borderId="16" xfId="53" applyFont="1" applyFill="1" applyBorder="1" applyAlignment="1">
      <alignment wrapText="1"/>
      <protection/>
    </xf>
    <xf numFmtId="0" fontId="14" fillId="32" borderId="17" xfId="53" applyFont="1" applyFill="1" applyBorder="1" applyAlignment="1">
      <alignment wrapText="1"/>
      <protection/>
    </xf>
    <xf numFmtId="1" fontId="2" fillId="32" borderId="29" xfId="0" applyNumberFormat="1" applyFont="1" applyFill="1" applyBorder="1" applyAlignment="1">
      <alignment horizontal="center" vertical="center" wrapText="1" shrinkToFit="1"/>
    </xf>
    <xf numFmtId="1" fontId="8" fillId="32" borderId="15" xfId="0" applyNumberFormat="1" applyFont="1" applyFill="1" applyBorder="1" applyAlignment="1">
      <alignment horizontal="center" vertical="center" wrapText="1" shrinkToFit="1"/>
    </xf>
    <xf numFmtId="0" fontId="2" fillId="32" borderId="35" xfId="0" applyFont="1" applyFill="1" applyBorder="1" applyAlignment="1">
      <alignment horizontal="center" vertical="center" wrapText="1" shrinkToFit="1"/>
    </xf>
    <xf numFmtId="0" fontId="8" fillId="32" borderId="17" xfId="0" applyFont="1" applyFill="1" applyBorder="1" applyAlignment="1">
      <alignment vertical="center" wrapText="1" shrinkToFit="1"/>
    </xf>
    <xf numFmtId="0" fontId="8" fillId="32" borderId="12" xfId="0" applyFont="1" applyFill="1" applyBorder="1" applyAlignment="1">
      <alignment horizontal="center" vertical="center" wrapText="1" shrinkToFit="1"/>
    </xf>
    <xf numFmtId="1" fontId="22" fillId="32" borderId="29" xfId="0" applyNumberFormat="1" applyFont="1" applyFill="1" applyBorder="1" applyAlignment="1">
      <alignment horizontal="center" vertical="center" wrapText="1" shrinkToFit="1"/>
    </xf>
    <xf numFmtId="0" fontId="22" fillId="32" borderId="29" xfId="0" applyFont="1" applyFill="1" applyBorder="1" applyAlignment="1">
      <alignment horizontal="center" vertical="center" wrapText="1" shrinkToFit="1"/>
    </xf>
    <xf numFmtId="0" fontId="22" fillId="32" borderId="35" xfId="0" applyFont="1" applyFill="1" applyBorder="1" applyAlignment="1">
      <alignment horizontal="center" vertical="center" wrapText="1" shrinkToFit="1"/>
    </xf>
    <xf numFmtId="0" fontId="14" fillId="32" borderId="17" xfId="0" applyFont="1" applyFill="1" applyBorder="1" applyAlignment="1">
      <alignment horizontal="center" vertical="center" wrapText="1" shrinkToFit="1"/>
    </xf>
    <xf numFmtId="0" fontId="14" fillId="32" borderId="12" xfId="0" applyFont="1" applyFill="1" applyBorder="1" applyAlignment="1">
      <alignment horizontal="center" vertical="center" wrapText="1" shrinkToFit="1"/>
    </xf>
    <xf numFmtId="0" fontId="2" fillId="32" borderId="15" xfId="0" applyFont="1" applyFill="1" applyBorder="1" applyAlignment="1">
      <alignment horizontal="center" vertical="center" wrapText="1" shrinkToFit="1"/>
    </xf>
    <xf numFmtId="0" fontId="2" fillId="32" borderId="16" xfId="0" applyFont="1" applyFill="1" applyBorder="1" applyAlignment="1">
      <alignment horizontal="center" vertical="center" wrapText="1" shrinkToFit="1"/>
    </xf>
    <xf numFmtId="0" fontId="2" fillId="32" borderId="11" xfId="0" applyFont="1" applyFill="1" applyBorder="1" applyAlignment="1">
      <alignment horizontal="center" vertical="center" wrapText="1" shrinkToFit="1"/>
    </xf>
    <xf numFmtId="0" fontId="8" fillId="32" borderId="17" xfId="53" applyFont="1" applyFill="1" applyBorder="1" applyAlignment="1">
      <alignment wrapText="1"/>
      <protection/>
    </xf>
    <xf numFmtId="0" fontId="8" fillId="32" borderId="17" xfId="0" applyFont="1" applyFill="1" applyBorder="1" applyAlignment="1">
      <alignment horizontal="center" wrapText="1"/>
    </xf>
    <xf numFmtId="0" fontId="8" fillId="32" borderId="12" xfId="0" applyFont="1" applyFill="1" applyBorder="1" applyAlignment="1">
      <alignment horizontal="center" wrapText="1"/>
    </xf>
    <xf numFmtId="1" fontId="2" fillId="32" borderId="29" xfId="0" applyNumberFormat="1" applyFont="1" applyFill="1" applyBorder="1" applyAlignment="1">
      <alignment horizontal="center" vertical="center" wrapText="1" shrinkToFit="1"/>
    </xf>
    <xf numFmtId="0" fontId="2" fillId="32" borderId="14" xfId="0" applyFont="1" applyFill="1" applyBorder="1" applyAlignment="1">
      <alignment horizontal="center" vertical="center" wrapText="1" shrinkToFit="1"/>
    </xf>
    <xf numFmtId="0" fontId="2" fillId="32" borderId="17" xfId="0" applyFont="1" applyFill="1" applyBorder="1" applyAlignment="1">
      <alignment horizontal="center" vertical="center" wrapText="1" shrinkToFit="1"/>
    </xf>
    <xf numFmtId="0" fontId="2" fillId="32" borderId="12" xfId="0" applyFont="1" applyFill="1" applyBorder="1" applyAlignment="1">
      <alignment horizontal="center" vertical="center" wrapText="1" shrinkToFit="1"/>
    </xf>
    <xf numFmtId="1" fontId="2" fillId="32" borderId="36" xfId="0" applyNumberFormat="1" applyFont="1" applyFill="1" applyBorder="1" applyAlignment="1">
      <alignment horizontal="center" vertical="center" wrapText="1" shrinkToFit="1"/>
    </xf>
    <xf numFmtId="1" fontId="2" fillId="32" borderId="30" xfId="0" applyNumberFormat="1" applyFont="1" applyFill="1" applyBorder="1" applyAlignment="1">
      <alignment horizontal="center" vertical="center" wrapText="1" shrinkToFit="1"/>
    </xf>
    <xf numFmtId="1" fontId="2" fillId="32" borderId="17" xfId="0" applyNumberFormat="1" applyFont="1" applyFill="1" applyBorder="1" applyAlignment="1">
      <alignment horizontal="center" vertical="center" wrapText="1" shrinkToFit="1"/>
    </xf>
    <xf numFmtId="49" fontId="8" fillId="32" borderId="15" xfId="0" applyNumberFormat="1" applyFont="1" applyFill="1" applyBorder="1" applyAlignment="1">
      <alignment horizontal="center" vertical="center" wrapText="1" shrinkToFit="1"/>
    </xf>
    <xf numFmtId="0" fontId="8" fillId="32" borderId="14" xfId="0" applyFont="1" applyFill="1" applyBorder="1" applyAlignment="1">
      <alignment horizontal="center" vertical="center" wrapText="1" shrinkToFit="1"/>
    </xf>
    <xf numFmtId="0" fontId="14" fillId="32" borderId="16" xfId="0" applyFont="1" applyFill="1" applyBorder="1" applyAlignment="1">
      <alignment vertical="justify" wrapText="1"/>
    </xf>
    <xf numFmtId="0" fontId="14" fillId="32" borderId="16" xfId="0" applyFont="1" applyFill="1" applyBorder="1" applyAlignment="1">
      <alignment horizontal="center" vertical="justify" wrapText="1"/>
    </xf>
    <xf numFmtId="0" fontId="14" fillId="32" borderId="16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 shrinkToFit="1"/>
    </xf>
    <xf numFmtId="1" fontId="8" fillId="32" borderId="13" xfId="0" applyNumberFormat="1" applyFont="1" applyFill="1" applyBorder="1" applyAlignment="1">
      <alignment horizontal="center" vertical="center" wrapText="1" shrinkToFit="1"/>
    </xf>
    <xf numFmtId="0" fontId="5" fillId="32" borderId="13" xfId="0" applyFont="1" applyFill="1" applyBorder="1" applyAlignment="1">
      <alignment horizontal="center" vertical="center" wrapText="1" shrinkToFit="1"/>
    </xf>
    <xf numFmtId="0" fontId="2" fillId="32" borderId="0" xfId="0" applyFont="1" applyFill="1" applyBorder="1" applyAlignment="1">
      <alignment vertical="center" wrapText="1"/>
    </xf>
    <xf numFmtId="0" fontId="3" fillId="32" borderId="30" xfId="0" applyFont="1" applyFill="1" applyBorder="1" applyAlignment="1">
      <alignment vertical="center" wrapText="1"/>
    </xf>
    <xf numFmtId="1" fontId="14" fillId="32" borderId="38" xfId="0" applyNumberFormat="1" applyFont="1" applyFill="1" applyBorder="1" applyAlignment="1">
      <alignment horizontal="center" vertical="center" wrapText="1" shrinkToFit="1"/>
    </xf>
    <xf numFmtId="0" fontId="6" fillId="32" borderId="16" xfId="0" applyFont="1" applyFill="1" applyBorder="1" applyAlignment="1">
      <alignment horizontal="center" vertical="center" wrapText="1"/>
    </xf>
    <xf numFmtId="1" fontId="14" fillId="32" borderId="39" xfId="0" applyNumberFormat="1" applyFont="1" applyFill="1" applyBorder="1" applyAlignment="1">
      <alignment horizontal="center" vertical="center" wrapText="1" shrinkToFit="1"/>
    </xf>
    <xf numFmtId="1" fontId="14" fillId="32" borderId="40" xfId="0" applyNumberFormat="1" applyFont="1" applyFill="1" applyBorder="1" applyAlignment="1">
      <alignment horizontal="center" vertical="center" wrapText="1" shrinkToFit="1"/>
    </xf>
    <xf numFmtId="0" fontId="21" fillId="32" borderId="41" xfId="53" applyFont="1" applyFill="1" applyBorder="1" applyAlignment="1">
      <alignment horizontal="center" vertical="center" wrapText="1"/>
      <protection/>
    </xf>
    <xf numFmtId="0" fontId="21" fillId="32" borderId="42" xfId="53" applyFont="1" applyFill="1" applyBorder="1" applyAlignment="1">
      <alignment horizontal="center" vertical="center" wrapText="1"/>
      <protection/>
    </xf>
    <xf numFmtId="0" fontId="14" fillId="32" borderId="16" xfId="53" applyFont="1" applyFill="1" applyBorder="1" applyAlignment="1">
      <alignment horizontal="center" vertical="center" wrapText="1"/>
      <protection/>
    </xf>
    <xf numFmtId="0" fontId="14" fillId="32" borderId="15" xfId="53" applyFont="1" applyFill="1" applyBorder="1" applyAlignment="1">
      <alignment horizontal="center" vertical="center" wrapText="1"/>
      <protection/>
    </xf>
    <xf numFmtId="0" fontId="8" fillId="32" borderId="17" xfId="0" applyFont="1" applyFill="1" applyBorder="1" applyAlignment="1">
      <alignment horizontal="center" vertical="center" wrapText="1" shrinkToFit="1"/>
    </xf>
    <xf numFmtId="0" fontId="14" fillId="32" borderId="11" xfId="0" applyFont="1" applyFill="1" applyBorder="1" applyAlignment="1">
      <alignment horizontal="center" vertical="center" wrapText="1"/>
    </xf>
    <xf numFmtId="1" fontId="8" fillId="32" borderId="16" xfId="0" applyNumberFormat="1" applyFont="1" applyFill="1" applyBorder="1" applyAlignment="1">
      <alignment horizontal="center" vertical="center" wrapText="1" shrinkToFit="1"/>
    </xf>
    <xf numFmtId="0" fontId="8" fillId="32" borderId="16" xfId="0" applyFont="1" applyFill="1" applyBorder="1" applyAlignment="1">
      <alignment horizontal="center" vertical="center" wrapText="1" shrinkToFit="1"/>
    </xf>
    <xf numFmtId="0" fontId="2" fillId="32" borderId="34" xfId="0" applyFont="1" applyFill="1" applyBorder="1" applyAlignment="1">
      <alignment horizontal="center" vertical="center" wrapText="1" shrinkToFit="1"/>
    </xf>
    <xf numFmtId="0" fontId="2" fillId="32" borderId="43" xfId="0" applyFont="1" applyFill="1" applyBorder="1" applyAlignment="1">
      <alignment horizontal="center" vertical="center" wrapText="1" shrinkToFit="1"/>
    </xf>
    <xf numFmtId="0" fontId="2" fillId="32" borderId="44" xfId="0" applyFont="1" applyFill="1" applyBorder="1" applyAlignment="1">
      <alignment horizontal="center" vertical="center" wrapText="1" shrinkToFit="1"/>
    </xf>
    <xf numFmtId="0" fontId="4" fillId="33" borderId="0" xfId="53" applyFont="1" applyFill="1">
      <alignment/>
      <protection/>
    </xf>
    <xf numFmtId="0" fontId="4" fillId="32" borderId="0" xfId="54" applyFont="1" applyFill="1" applyAlignment="1">
      <alignment vertical="center"/>
      <protection/>
    </xf>
    <xf numFmtId="0" fontId="7" fillId="32" borderId="0" xfId="54" applyFont="1" applyFill="1" applyAlignment="1">
      <alignment vertical="center"/>
      <protection/>
    </xf>
    <xf numFmtId="0" fontId="6" fillId="32" borderId="0" xfId="54" applyFont="1" applyFill="1" applyAlignment="1">
      <alignment vertical="center"/>
      <protection/>
    </xf>
    <xf numFmtId="0" fontId="18" fillId="32" borderId="43" xfId="0" applyFont="1" applyFill="1" applyBorder="1" applyAlignment="1">
      <alignment vertical="center" wrapText="1"/>
    </xf>
    <xf numFmtId="0" fontId="22" fillId="32" borderId="43" xfId="53" applyFont="1" applyFill="1" applyBorder="1" applyAlignment="1">
      <alignment horizontal="center" vertical="center" wrapText="1"/>
      <protection/>
    </xf>
    <xf numFmtId="0" fontId="8" fillId="32" borderId="43" xfId="0" applyFont="1" applyFill="1" applyBorder="1" applyAlignment="1">
      <alignment horizontal="center" vertical="center" wrapText="1" shrinkToFit="1"/>
    </xf>
    <xf numFmtId="0" fontId="8" fillId="32" borderId="43" xfId="0" applyFont="1" applyFill="1" applyBorder="1" applyAlignment="1">
      <alignment horizontal="center" vertical="center" wrapText="1"/>
    </xf>
    <xf numFmtId="0" fontId="22" fillId="32" borderId="45" xfId="53" applyFont="1" applyFill="1" applyBorder="1" applyAlignment="1">
      <alignment horizontal="center" vertical="center" wrapText="1"/>
      <protection/>
    </xf>
    <xf numFmtId="0" fontId="22" fillId="32" borderId="46" xfId="53" applyFont="1" applyFill="1" applyBorder="1" applyAlignment="1">
      <alignment horizontal="left" vertical="center" wrapText="1"/>
      <protection/>
    </xf>
    <xf numFmtId="49" fontId="2" fillId="32" borderId="44" xfId="0" applyNumberFormat="1" applyFont="1" applyFill="1" applyBorder="1" applyAlignment="1">
      <alignment horizontal="center" vertical="center" wrapText="1" shrinkToFit="1"/>
    </xf>
    <xf numFmtId="0" fontId="8" fillId="32" borderId="34" xfId="0" applyFont="1" applyFill="1" applyBorder="1" applyAlignment="1">
      <alignment horizontal="center" vertical="center" wrapText="1" shrinkToFit="1"/>
    </xf>
    <xf numFmtId="0" fontId="8" fillId="32" borderId="32" xfId="0" applyFont="1" applyFill="1" applyBorder="1" applyAlignment="1">
      <alignment horizontal="center" vertical="center" wrapText="1" shrinkToFit="1"/>
    </xf>
    <xf numFmtId="0" fontId="19" fillId="32" borderId="15" xfId="0" applyFont="1" applyFill="1" applyBorder="1" applyAlignment="1">
      <alignment horizontal="left" vertical="center" wrapText="1"/>
    </xf>
    <xf numFmtId="0" fontId="19" fillId="32" borderId="15" xfId="54" applyFont="1" applyFill="1" applyBorder="1" applyAlignment="1">
      <alignment horizontal="center" vertical="center" wrapText="1"/>
      <protection/>
    </xf>
    <xf numFmtId="0" fontId="6" fillId="32" borderId="17" xfId="54" applyFont="1" applyFill="1" applyBorder="1" applyAlignment="1">
      <alignment wrapText="1"/>
      <protection/>
    </xf>
    <xf numFmtId="0" fontId="6" fillId="32" borderId="17" xfId="54" applyFont="1" applyFill="1" applyBorder="1" applyAlignment="1">
      <alignment horizontal="center" vertical="center" wrapText="1"/>
      <protection/>
    </xf>
    <xf numFmtId="0" fontId="19" fillId="32" borderId="17" xfId="54" applyFont="1" applyFill="1" applyBorder="1" applyAlignment="1">
      <alignment horizontal="center" vertical="center" wrapText="1"/>
      <protection/>
    </xf>
    <xf numFmtId="0" fontId="2" fillId="32" borderId="13" xfId="0" applyFont="1" applyFill="1" applyBorder="1" applyAlignment="1">
      <alignment horizontal="center" vertical="center" wrapText="1" shrinkToFit="1"/>
    </xf>
    <xf numFmtId="1" fontId="22" fillId="32" borderId="13" xfId="0" applyNumberFormat="1" applyFont="1" applyFill="1" applyBorder="1" applyAlignment="1">
      <alignment horizontal="center" vertical="center" wrapText="1" shrinkToFit="1"/>
    </xf>
    <xf numFmtId="0" fontId="14" fillId="32" borderId="15" xfId="53" applyFont="1" applyFill="1" applyBorder="1" applyAlignment="1">
      <alignment horizontal="center" vertical="center" wrapText="1"/>
      <protection/>
    </xf>
    <xf numFmtId="0" fontId="14" fillId="32" borderId="16" xfId="53" applyFont="1" applyFill="1" applyBorder="1" applyAlignment="1">
      <alignment horizontal="center" vertical="center" wrapText="1"/>
      <protection/>
    </xf>
    <xf numFmtId="0" fontId="19" fillId="33" borderId="15" xfId="54" applyFont="1" applyFill="1" applyBorder="1" applyAlignment="1">
      <alignment horizontal="center" vertical="center"/>
      <protection/>
    </xf>
    <xf numFmtId="0" fontId="19" fillId="33" borderId="18" xfId="54" applyFont="1" applyFill="1" applyBorder="1" applyAlignment="1">
      <alignment horizontal="center" vertical="center"/>
      <protection/>
    </xf>
    <xf numFmtId="0" fontId="19" fillId="33" borderId="16" xfId="54" applyFont="1" applyFill="1" applyBorder="1" applyAlignment="1">
      <alignment horizontal="center" vertical="center"/>
      <protection/>
    </xf>
    <xf numFmtId="0" fontId="19" fillId="33" borderId="37" xfId="54" applyFont="1" applyFill="1" applyBorder="1" applyAlignment="1">
      <alignment horizontal="center" vertical="center"/>
      <protection/>
    </xf>
    <xf numFmtId="0" fontId="6" fillId="33" borderId="47" xfId="54" applyFont="1" applyFill="1" applyBorder="1" applyAlignment="1">
      <alignment horizontal="left"/>
      <protection/>
    </xf>
    <xf numFmtId="0" fontId="6" fillId="33" borderId="48" xfId="54" applyFont="1" applyFill="1" applyBorder="1" applyAlignment="1">
      <alignment horizontal="left"/>
      <protection/>
    </xf>
    <xf numFmtId="0" fontId="6" fillId="33" borderId="49" xfId="54" applyFont="1" applyFill="1" applyBorder="1" applyAlignment="1">
      <alignment horizontal="left"/>
      <protection/>
    </xf>
    <xf numFmtId="0" fontId="3" fillId="33" borderId="13" xfId="54" applyFont="1" applyFill="1" applyBorder="1" applyAlignment="1">
      <alignment horizontal="left"/>
      <protection/>
    </xf>
    <xf numFmtId="0" fontId="6" fillId="33" borderId="50" xfId="54" applyFont="1" applyFill="1" applyBorder="1" applyAlignment="1">
      <alignment horizontal="left"/>
      <protection/>
    </xf>
    <xf numFmtId="0" fontId="6" fillId="33" borderId="51" xfId="54" applyFont="1" applyFill="1" applyBorder="1" applyAlignment="1">
      <alignment horizontal="left"/>
      <protection/>
    </xf>
    <xf numFmtId="0" fontId="20" fillId="33" borderId="13" xfId="54" applyFont="1" applyFill="1" applyBorder="1" applyAlignment="1">
      <alignment horizontal="center" vertical="center"/>
      <protection/>
    </xf>
    <xf numFmtId="1" fontId="22" fillId="32" borderId="22" xfId="0" applyNumberFormat="1" applyFont="1" applyFill="1" applyBorder="1" applyAlignment="1">
      <alignment horizontal="center" vertical="center" wrapText="1" shrinkToFit="1"/>
    </xf>
    <xf numFmtId="0" fontId="14" fillId="32" borderId="13" xfId="0" applyFont="1" applyFill="1" applyBorder="1" applyAlignment="1">
      <alignment horizontal="center" vertical="top" wrapText="1"/>
    </xf>
    <xf numFmtId="0" fontId="14" fillId="32" borderId="35" xfId="0" applyFont="1" applyFill="1" applyBorder="1" applyAlignment="1">
      <alignment horizontal="center" vertical="top" wrapText="1"/>
    </xf>
    <xf numFmtId="1" fontId="14" fillId="32" borderId="16" xfId="0" applyNumberFormat="1" applyFont="1" applyFill="1" applyBorder="1" applyAlignment="1">
      <alignment horizontal="center" vertical="center" wrapText="1" shrinkToFit="1"/>
    </xf>
    <xf numFmtId="0" fontId="14" fillId="32" borderId="16" xfId="53" applyFont="1" applyFill="1" applyBorder="1" applyAlignment="1">
      <alignment horizontal="center" vertical="center" wrapText="1"/>
      <protection/>
    </xf>
    <xf numFmtId="1" fontId="8" fillId="32" borderId="13" xfId="0" applyNumberFormat="1" applyFont="1" applyFill="1" applyBorder="1" applyAlignment="1">
      <alignment horizontal="center" vertical="center" wrapText="1" shrinkToFit="1"/>
    </xf>
    <xf numFmtId="0" fontId="14" fillId="32" borderId="17" xfId="53" applyFont="1" applyFill="1" applyBorder="1" applyAlignment="1">
      <alignment horizontal="center" vertical="center" wrapText="1"/>
      <protection/>
    </xf>
    <xf numFmtId="0" fontId="19" fillId="32" borderId="13" xfId="0" applyFont="1" applyFill="1" applyBorder="1" applyAlignment="1">
      <alignment horizontal="center" vertical="center" wrapText="1" shrinkToFit="1"/>
    </xf>
    <xf numFmtId="0" fontId="14" fillId="32" borderId="16" xfId="53" applyFont="1" applyFill="1" applyBorder="1" applyAlignment="1" quotePrefix="1">
      <alignment horizontal="center" vertical="center" wrapText="1"/>
      <protection/>
    </xf>
    <xf numFmtId="0" fontId="14" fillId="32" borderId="37" xfId="53" applyFont="1" applyFill="1" applyBorder="1" applyAlignment="1" quotePrefix="1">
      <alignment horizontal="center" vertical="center" wrapText="1"/>
      <protection/>
    </xf>
    <xf numFmtId="0" fontId="14" fillId="32" borderId="15" xfId="53" applyFont="1" applyFill="1" applyBorder="1" applyAlignment="1" quotePrefix="1">
      <alignment horizontal="center" vertical="center" wrapText="1"/>
      <protection/>
    </xf>
    <xf numFmtId="0" fontId="2" fillId="32" borderId="43" xfId="0" applyFont="1" applyFill="1" applyBorder="1" applyAlignment="1">
      <alignment horizontal="center" vertical="center" wrapText="1" shrinkToFit="1"/>
    </xf>
    <xf numFmtId="49" fontId="2" fillId="32" borderId="43" xfId="0" applyNumberFormat="1" applyFont="1" applyFill="1" applyBorder="1" applyAlignment="1">
      <alignment horizontal="center" vertical="center" wrapText="1"/>
    </xf>
    <xf numFmtId="0" fontId="2" fillId="32" borderId="43" xfId="0" applyFont="1" applyFill="1" applyBorder="1" applyAlignment="1">
      <alignment horizontal="left" vertical="center" wrapText="1"/>
    </xf>
    <xf numFmtId="49" fontId="2" fillId="32" borderId="43" xfId="0" applyNumberFormat="1" applyFont="1" applyFill="1" applyBorder="1" applyAlignment="1">
      <alignment horizontal="center" vertical="center" wrapText="1" shrinkToFit="1"/>
    </xf>
    <xf numFmtId="1" fontId="2" fillId="32" borderId="43" xfId="0" applyNumberFormat="1" applyFont="1" applyFill="1" applyBorder="1" applyAlignment="1">
      <alignment horizontal="center" vertical="center" wrapText="1" shrinkToFit="1"/>
    </xf>
    <xf numFmtId="1" fontId="2" fillId="32" borderId="52" xfId="0" applyNumberFormat="1" applyFont="1" applyFill="1" applyBorder="1" applyAlignment="1">
      <alignment horizontal="center" vertical="center" wrapText="1" shrinkToFit="1"/>
    </xf>
    <xf numFmtId="1" fontId="2" fillId="32" borderId="53" xfId="0" applyNumberFormat="1" applyFont="1" applyFill="1" applyBorder="1" applyAlignment="1">
      <alignment horizontal="center" vertical="center" wrapText="1" shrinkToFit="1"/>
    </xf>
    <xf numFmtId="0" fontId="2" fillId="32" borderId="53" xfId="0" applyFont="1" applyFill="1" applyBorder="1" applyAlignment="1">
      <alignment horizontal="center" vertical="center" wrapText="1"/>
    </xf>
    <xf numFmtId="0" fontId="2" fillId="32" borderId="52" xfId="0" applyFont="1" applyFill="1" applyBorder="1" applyAlignment="1">
      <alignment horizontal="center" vertical="center" wrapText="1"/>
    </xf>
    <xf numFmtId="0" fontId="2" fillId="32" borderId="43" xfId="0" applyFont="1" applyFill="1" applyBorder="1" applyAlignment="1">
      <alignment horizontal="center" vertical="center" wrapText="1"/>
    </xf>
    <xf numFmtId="49" fontId="2" fillId="32" borderId="44" xfId="0" applyNumberFormat="1" applyFont="1" applyFill="1" applyBorder="1" applyAlignment="1">
      <alignment horizontal="center" vertical="center" wrapText="1"/>
    </xf>
    <xf numFmtId="0" fontId="18" fillId="32" borderId="44" xfId="0" applyFont="1" applyFill="1" applyBorder="1" applyAlignment="1">
      <alignment horizontal="left" vertical="center" wrapText="1"/>
    </xf>
    <xf numFmtId="1" fontId="2" fillId="32" borderId="44" xfId="0" applyNumberFormat="1" applyFont="1" applyFill="1" applyBorder="1" applyAlignment="1">
      <alignment horizontal="center" vertical="center" wrapText="1" shrinkToFit="1"/>
    </xf>
    <xf numFmtId="1" fontId="2" fillId="32" borderId="44" xfId="0" applyNumberFormat="1" applyFont="1" applyFill="1" applyBorder="1" applyAlignment="1">
      <alignment horizontal="center" vertical="center" wrapText="1" shrinkToFit="1"/>
    </xf>
    <xf numFmtId="1" fontId="2" fillId="32" borderId="34" xfId="0" applyNumberFormat="1" applyFont="1" applyFill="1" applyBorder="1" applyAlignment="1">
      <alignment horizontal="center" vertical="center" wrapText="1" shrinkToFit="1"/>
    </xf>
    <xf numFmtId="1" fontId="2" fillId="32" borderId="32" xfId="0" applyNumberFormat="1" applyFont="1" applyFill="1" applyBorder="1" applyAlignment="1">
      <alignment horizontal="center" vertical="center" wrapText="1" shrinkToFit="1"/>
    </xf>
    <xf numFmtId="0" fontId="21" fillId="32" borderId="15" xfId="53" applyFont="1" applyFill="1" applyBorder="1" applyAlignment="1">
      <alignment horizontal="center" vertical="center" wrapText="1"/>
      <protection/>
    </xf>
    <xf numFmtId="0" fontId="14" fillId="32" borderId="17" xfId="53" applyFont="1" applyFill="1" applyBorder="1" applyAlignment="1" quotePrefix="1">
      <alignment horizontal="center" vertical="center" wrapText="1"/>
      <protection/>
    </xf>
    <xf numFmtId="0" fontId="21" fillId="32" borderId="17" xfId="53" applyFont="1" applyFill="1" applyBorder="1" applyAlignment="1">
      <alignment horizontal="center" vertical="center" wrapText="1"/>
      <protection/>
    </xf>
    <xf numFmtId="49" fontId="8" fillId="32" borderId="54" xfId="0" applyNumberFormat="1" applyFont="1" applyFill="1" applyBorder="1" applyAlignment="1">
      <alignment horizontal="center" vertical="center" wrapText="1"/>
    </xf>
    <xf numFmtId="0" fontId="19" fillId="32" borderId="37" xfId="52" applyFont="1" applyFill="1" applyBorder="1" applyAlignment="1">
      <alignment horizontal="left" vertical="center" wrapText="1"/>
      <protection/>
    </xf>
    <xf numFmtId="0" fontId="8" fillId="32" borderId="37" xfId="0" applyFont="1" applyFill="1" applyBorder="1" applyAlignment="1">
      <alignment horizontal="center" vertical="center" wrapText="1" shrinkToFit="1"/>
    </xf>
    <xf numFmtId="0" fontId="14" fillId="32" borderId="37" xfId="53" applyFont="1" applyFill="1" applyBorder="1" applyAlignment="1">
      <alignment horizontal="center" vertical="center" wrapText="1"/>
      <protection/>
    </xf>
    <xf numFmtId="0" fontId="14" fillId="32" borderId="55" xfId="53" applyFont="1" applyFill="1" applyBorder="1" applyAlignment="1">
      <alignment horizontal="center" vertical="center" wrapText="1"/>
      <protection/>
    </xf>
    <xf numFmtId="0" fontId="14" fillId="32" borderId="16" xfId="53" applyFont="1" applyFill="1" applyBorder="1" applyAlignment="1">
      <alignment horizontal="center" vertical="center" wrapText="1"/>
      <protection/>
    </xf>
    <xf numFmtId="1" fontId="8" fillId="32" borderId="16" xfId="0" applyNumberFormat="1" applyFont="1" applyFill="1" applyBorder="1" applyAlignment="1">
      <alignment horizontal="center" vertical="center" wrapText="1" shrinkToFit="1"/>
    </xf>
    <xf numFmtId="0" fontId="2" fillId="32" borderId="29" xfId="0" applyFont="1" applyFill="1" applyBorder="1" applyAlignment="1">
      <alignment horizontal="center" vertical="center" wrapText="1" shrinkToFit="1"/>
    </xf>
    <xf numFmtId="0" fontId="2" fillId="32" borderId="13" xfId="0" applyFont="1" applyFill="1" applyBorder="1" applyAlignment="1">
      <alignment horizontal="center" vertical="center" wrapText="1" shrinkToFit="1"/>
    </xf>
    <xf numFmtId="0" fontId="2" fillId="32" borderId="43" xfId="0" applyFont="1" applyFill="1" applyBorder="1" applyAlignment="1">
      <alignment horizontal="center" vertical="center" wrapText="1" shrinkToFit="1"/>
    </xf>
    <xf numFmtId="0" fontId="2" fillId="32" borderId="44" xfId="0" applyFont="1" applyFill="1" applyBorder="1" applyAlignment="1">
      <alignment horizontal="center" vertical="center" wrapText="1" shrinkToFit="1"/>
    </xf>
    <xf numFmtId="1" fontId="22" fillId="32" borderId="43" xfId="0" applyNumberFormat="1" applyFont="1" applyFill="1" applyBorder="1" applyAlignment="1">
      <alignment horizontal="center" vertical="center" wrapText="1" shrinkToFit="1"/>
    </xf>
    <xf numFmtId="0" fontId="2" fillId="32" borderId="44" xfId="0" applyFont="1" applyFill="1" applyBorder="1" applyAlignment="1">
      <alignment horizontal="left" vertical="center" wrapText="1"/>
    </xf>
    <xf numFmtId="0" fontId="2" fillId="32" borderId="34" xfId="0" applyFont="1" applyFill="1" applyBorder="1" applyAlignment="1">
      <alignment horizontal="center" vertical="center" wrapText="1"/>
    </xf>
    <xf numFmtId="0" fontId="2" fillId="32" borderId="32" xfId="0" applyFont="1" applyFill="1" applyBorder="1" applyAlignment="1">
      <alignment horizontal="center" vertical="center" wrapText="1"/>
    </xf>
    <xf numFmtId="1" fontId="2" fillId="32" borderId="44" xfId="0" applyNumberFormat="1" applyFont="1" applyFill="1" applyBorder="1" applyAlignment="1">
      <alignment horizontal="center" vertical="center" wrapText="1"/>
    </xf>
    <xf numFmtId="1" fontId="8" fillId="32" borderId="16" xfId="0" applyNumberFormat="1" applyFont="1" applyFill="1" applyBorder="1" applyAlignment="1">
      <alignment horizontal="center" vertical="center" wrapText="1" shrinkToFit="1"/>
    </xf>
    <xf numFmtId="0" fontId="2" fillId="32" borderId="44" xfId="0" applyFont="1" applyFill="1" applyBorder="1" applyAlignment="1">
      <alignment horizontal="center" vertical="center" wrapText="1" shrinkToFit="1"/>
    </xf>
    <xf numFmtId="0" fontId="2" fillId="32" borderId="52" xfId="0" applyFont="1" applyFill="1" applyBorder="1" applyAlignment="1">
      <alignment horizontal="center" vertical="center" wrapText="1" shrinkToFit="1"/>
    </xf>
    <xf numFmtId="0" fontId="2" fillId="32" borderId="53" xfId="0" applyFont="1" applyFill="1" applyBorder="1" applyAlignment="1">
      <alignment horizontal="center" vertical="center" wrapText="1" shrinkToFit="1"/>
    </xf>
    <xf numFmtId="0" fontId="2" fillId="32" borderId="32" xfId="0" applyFont="1" applyFill="1" applyBorder="1" applyAlignment="1">
      <alignment horizontal="center" vertical="center" wrapText="1" shrinkToFit="1"/>
    </xf>
    <xf numFmtId="0" fontId="2" fillId="32" borderId="34" xfId="0" applyFont="1" applyFill="1" applyBorder="1" applyAlignment="1">
      <alignment horizontal="center" vertical="center" wrapText="1" shrinkToFit="1"/>
    </xf>
    <xf numFmtId="1" fontId="14" fillId="32" borderId="16" xfId="0" applyNumberFormat="1" applyFont="1" applyFill="1" applyBorder="1" applyAlignment="1">
      <alignment horizontal="center" vertical="center" wrapText="1" shrinkToFit="1"/>
    </xf>
    <xf numFmtId="1" fontId="14" fillId="32" borderId="37" xfId="0" applyNumberFormat="1" applyFont="1" applyFill="1" applyBorder="1" applyAlignment="1">
      <alignment horizontal="center" vertical="center" wrapText="1" shrinkToFit="1"/>
    </xf>
    <xf numFmtId="1" fontId="14" fillId="32" borderId="15" xfId="0" applyNumberFormat="1" applyFont="1" applyFill="1" applyBorder="1" applyAlignment="1">
      <alignment horizontal="center" vertical="center" wrapText="1" shrinkToFit="1"/>
    </xf>
    <xf numFmtId="1" fontId="2" fillId="32" borderId="44" xfId="0" applyNumberFormat="1" applyFont="1" applyFill="1" applyBorder="1" applyAlignment="1">
      <alignment horizontal="center" vertical="center" wrapText="1" shrinkToFit="1"/>
    </xf>
    <xf numFmtId="1" fontId="2" fillId="32" borderId="43" xfId="0" applyNumberFormat="1" applyFont="1" applyFill="1" applyBorder="1" applyAlignment="1">
      <alignment horizontal="center" vertical="center" wrapText="1" shrinkToFit="1"/>
    </xf>
    <xf numFmtId="0" fontId="14" fillId="32" borderId="15" xfId="53" applyFont="1" applyFill="1" applyBorder="1" applyAlignment="1">
      <alignment horizontal="center" vertical="center" wrapText="1"/>
      <protection/>
    </xf>
    <xf numFmtId="0" fontId="14" fillId="32" borderId="16" xfId="53" applyFont="1" applyFill="1" applyBorder="1" applyAlignment="1">
      <alignment horizontal="center" vertical="center" wrapText="1"/>
      <protection/>
    </xf>
    <xf numFmtId="1" fontId="14" fillId="32" borderId="17" xfId="0" applyNumberFormat="1" applyFont="1" applyFill="1" applyBorder="1" applyAlignment="1">
      <alignment horizontal="center" vertical="center" wrapText="1" shrinkToFit="1"/>
    </xf>
    <xf numFmtId="1" fontId="8" fillId="32" borderId="15" xfId="0" applyNumberFormat="1" applyFont="1" applyFill="1" applyBorder="1" applyAlignment="1">
      <alignment horizontal="center" vertical="center" wrapText="1" shrinkToFit="1"/>
    </xf>
    <xf numFmtId="1" fontId="8" fillId="32" borderId="17" xfId="0" applyNumberFormat="1" applyFont="1" applyFill="1" applyBorder="1" applyAlignment="1">
      <alignment horizontal="center" vertical="center" wrapText="1" shrinkToFit="1"/>
    </xf>
    <xf numFmtId="0" fontId="5" fillId="32" borderId="16" xfId="0" applyFont="1" applyFill="1" applyBorder="1" applyAlignment="1">
      <alignment horizontal="center" vertical="center" shrinkToFit="1"/>
    </xf>
    <xf numFmtId="0" fontId="5" fillId="32" borderId="16" xfId="0" applyFont="1" applyFill="1" applyBorder="1" applyAlignment="1">
      <alignment/>
    </xf>
    <xf numFmtId="49" fontId="8" fillId="32" borderId="16" xfId="0" applyNumberFormat="1" applyFont="1" applyFill="1" applyBorder="1" applyAlignment="1" quotePrefix="1">
      <alignment horizontal="center" vertical="center" wrapText="1" shrinkToFit="1"/>
    </xf>
    <xf numFmtId="0" fontId="2" fillId="32" borderId="43" xfId="0" applyFont="1" applyFill="1" applyBorder="1" applyAlignment="1">
      <alignment vertical="center" wrapText="1"/>
    </xf>
    <xf numFmtId="0" fontId="22" fillId="32" borderId="43" xfId="0" applyFont="1" applyFill="1" applyBorder="1" applyAlignment="1">
      <alignment horizontal="center" vertical="center" wrapText="1" shrinkToFit="1"/>
    </xf>
    <xf numFmtId="0" fontId="2" fillId="32" borderId="44" xfId="0" applyFont="1" applyFill="1" applyBorder="1" applyAlignment="1">
      <alignment horizontal="center" vertical="center" wrapText="1"/>
    </xf>
    <xf numFmtId="0" fontId="22" fillId="32" borderId="56" xfId="53" applyFont="1" applyFill="1" applyBorder="1" applyAlignment="1">
      <alignment horizontal="left" vertical="center" wrapText="1"/>
      <protection/>
    </xf>
    <xf numFmtId="1" fontId="8" fillId="32" borderId="17" xfId="0" applyNumberFormat="1" applyFont="1" applyFill="1" applyBorder="1" applyAlignment="1">
      <alignment horizontal="center" vertical="center" wrapText="1" shrinkToFit="1"/>
    </xf>
    <xf numFmtId="0" fontId="14" fillId="32" borderId="17" xfId="53" applyFont="1" applyFill="1" applyBorder="1" applyAlignment="1">
      <alignment horizontal="center" vertical="center" wrapText="1"/>
      <protection/>
    </xf>
    <xf numFmtId="0" fontId="14" fillId="32" borderId="16" xfId="53" applyFont="1" applyFill="1" applyBorder="1" applyAlignment="1">
      <alignment horizontal="center" vertical="center" wrapText="1"/>
      <protection/>
    </xf>
    <xf numFmtId="1" fontId="2" fillId="32" borderId="35" xfId="0" applyNumberFormat="1" applyFont="1" applyFill="1" applyBorder="1" applyAlignment="1">
      <alignment horizontal="center" vertical="center" wrapText="1" shrinkToFit="1"/>
    </xf>
    <xf numFmtId="1" fontId="2" fillId="32" borderId="29" xfId="0" applyNumberFormat="1" applyFont="1" applyFill="1" applyBorder="1" applyAlignment="1">
      <alignment horizontal="center" vertical="center" wrapText="1" shrinkToFit="1"/>
    </xf>
    <xf numFmtId="0" fontId="8" fillId="32" borderId="38" xfId="0" applyFont="1" applyFill="1" applyBorder="1" applyAlignment="1">
      <alignment horizontal="center" vertical="center" wrapText="1" shrinkToFit="1"/>
    </xf>
    <xf numFmtId="0" fontId="8" fillId="32" borderId="41" xfId="0" applyFont="1" applyFill="1" applyBorder="1" applyAlignment="1">
      <alignment horizontal="center" vertical="center" wrapText="1" shrinkToFit="1"/>
    </xf>
    <xf numFmtId="0" fontId="6" fillId="32" borderId="31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 wrapText="1"/>
    </xf>
    <xf numFmtId="49" fontId="3" fillId="32" borderId="31" xfId="0" applyNumberFormat="1" applyFont="1" applyFill="1" applyBorder="1" applyAlignment="1">
      <alignment horizontal="left" vertical="top" wrapText="1"/>
    </xf>
    <xf numFmtId="49" fontId="3" fillId="32" borderId="0" xfId="0" applyNumberFormat="1" applyFont="1" applyFill="1" applyBorder="1" applyAlignment="1">
      <alignment horizontal="left" vertical="top" wrapText="1"/>
    </xf>
    <xf numFmtId="49" fontId="3" fillId="32" borderId="30" xfId="0" applyNumberFormat="1" applyFont="1" applyFill="1" applyBorder="1" applyAlignment="1">
      <alignment horizontal="left" vertical="top" wrapText="1"/>
    </xf>
    <xf numFmtId="0" fontId="5" fillId="32" borderId="13" xfId="0" applyFont="1" applyFill="1" applyBorder="1" applyAlignment="1">
      <alignment horizontal="left" vertical="center" wrapText="1" shrinkToFit="1"/>
    </xf>
    <xf numFmtId="49" fontId="6" fillId="32" borderId="31" xfId="0" applyNumberFormat="1" applyFont="1" applyFill="1" applyBorder="1" applyAlignment="1">
      <alignment horizontal="center" vertical="top" wrapText="1"/>
    </xf>
    <xf numFmtId="49" fontId="6" fillId="32" borderId="0" xfId="0" applyNumberFormat="1" applyFont="1" applyFill="1" applyBorder="1" applyAlignment="1">
      <alignment horizontal="center" vertical="top" wrapText="1"/>
    </xf>
    <xf numFmtId="0" fontId="5" fillId="32" borderId="35" xfId="0" applyFont="1" applyFill="1" applyBorder="1" applyAlignment="1">
      <alignment horizontal="left" vertical="center" wrapText="1" shrinkToFit="1"/>
    </xf>
    <xf numFmtId="0" fontId="5" fillId="32" borderId="57" xfId="0" applyFont="1" applyFill="1" applyBorder="1" applyAlignment="1">
      <alignment horizontal="left" vertical="center" wrapText="1" shrinkToFit="1"/>
    </xf>
    <xf numFmtId="0" fontId="5" fillId="32" borderId="29" xfId="0" applyFont="1" applyFill="1" applyBorder="1" applyAlignment="1">
      <alignment horizontal="left" vertical="center" wrapText="1" shrinkToFit="1"/>
    </xf>
    <xf numFmtId="49" fontId="3" fillId="32" borderId="52" xfId="0" applyNumberFormat="1" applyFont="1" applyFill="1" applyBorder="1" applyAlignment="1">
      <alignment horizontal="left" vertical="top" wrapText="1"/>
    </xf>
    <xf numFmtId="49" fontId="3" fillId="32" borderId="58" xfId="0" applyNumberFormat="1" applyFont="1" applyFill="1" applyBorder="1" applyAlignment="1">
      <alignment horizontal="left" vertical="top" wrapText="1"/>
    </xf>
    <xf numFmtId="49" fontId="3" fillId="32" borderId="53" xfId="0" applyNumberFormat="1" applyFont="1" applyFill="1" applyBorder="1" applyAlignment="1">
      <alignment horizontal="left" vertical="top" wrapText="1"/>
    </xf>
    <xf numFmtId="0" fontId="2" fillId="32" borderId="29" xfId="0" applyFont="1" applyFill="1" applyBorder="1" applyAlignment="1">
      <alignment horizontal="center" vertical="center" textRotation="90" wrapText="1" shrinkToFit="1"/>
    </xf>
    <xf numFmtId="0" fontId="3" fillId="32" borderId="31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1" fontId="8" fillId="32" borderId="15" xfId="0" applyNumberFormat="1" applyFont="1" applyFill="1" applyBorder="1" applyAlignment="1">
      <alignment horizontal="center" vertical="center" wrapText="1" shrinkToFit="1"/>
    </xf>
    <xf numFmtId="1" fontId="2" fillId="32" borderId="13" xfId="0" applyNumberFormat="1" applyFont="1" applyFill="1" applyBorder="1" applyAlignment="1">
      <alignment horizontal="center" vertical="center" wrapText="1" shrinkToFit="1"/>
    </xf>
    <xf numFmtId="1" fontId="8" fillId="32" borderId="13" xfId="0" applyNumberFormat="1" applyFont="1" applyFill="1" applyBorder="1" applyAlignment="1">
      <alignment horizontal="center" vertical="center" wrapText="1" shrinkToFit="1"/>
    </xf>
    <xf numFmtId="1" fontId="2" fillId="32" borderId="32" xfId="0" applyNumberFormat="1" applyFont="1" applyFill="1" applyBorder="1" applyAlignment="1">
      <alignment horizontal="center" vertical="center" wrapText="1" shrinkToFit="1"/>
    </xf>
    <xf numFmtId="1" fontId="2" fillId="32" borderId="34" xfId="0" applyNumberFormat="1" applyFont="1" applyFill="1" applyBorder="1" applyAlignment="1">
      <alignment horizontal="center" vertical="center" wrapText="1" shrinkToFit="1"/>
    </xf>
    <xf numFmtId="1" fontId="8" fillId="32" borderId="16" xfId="0" applyNumberFormat="1" applyFont="1" applyFill="1" applyBorder="1" applyAlignment="1">
      <alignment horizontal="center" vertical="center" wrapText="1" shrinkToFit="1"/>
    </xf>
    <xf numFmtId="1" fontId="2" fillId="32" borderId="43" xfId="0" applyNumberFormat="1" applyFont="1" applyFill="1" applyBorder="1" applyAlignment="1">
      <alignment horizontal="center" vertical="center" wrapText="1" shrinkToFit="1"/>
    </xf>
    <xf numFmtId="0" fontId="21" fillId="32" borderId="38" xfId="53" applyFont="1" applyFill="1" applyBorder="1" applyAlignment="1">
      <alignment horizontal="center" vertical="center"/>
      <protection/>
    </xf>
    <xf numFmtId="0" fontId="21" fillId="32" borderId="41" xfId="53" applyFont="1" applyFill="1" applyBorder="1" applyAlignment="1">
      <alignment horizontal="center" vertical="center"/>
      <protection/>
    </xf>
    <xf numFmtId="1" fontId="22" fillId="32" borderId="13" xfId="0" applyNumberFormat="1" applyFont="1" applyFill="1" applyBorder="1" applyAlignment="1">
      <alignment horizontal="center" vertical="center" wrapText="1" shrinkToFit="1"/>
    </xf>
    <xf numFmtId="1" fontId="14" fillId="32" borderId="15" xfId="0" applyNumberFormat="1" applyFont="1" applyFill="1" applyBorder="1" applyAlignment="1">
      <alignment horizontal="center" vertical="center" wrapText="1" shrinkToFit="1"/>
    </xf>
    <xf numFmtId="1" fontId="14" fillId="32" borderId="17" xfId="0" applyNumberFormat="1" applyFont="1" applyFill="1" applyBorder="1" applyAlignment="1">
      <alignment horizontal="center" vertical="center" wrapText="1" shrinkToFit="1"/>
    </xf>
    <xf numFmtId="1" fontId="2" fillId="32" borderId="44" xfId="0" applyNumberFormat="1" applyFont="1" applyFill="1" applyBorder="1" applyAlignment="1">
      <alignment horizontal="center" vertical="center" wrapText="1" shrinkToFit="1"/>
    </xf>
    <xf numFmtId="0" fontId="14" fillId="32" borderId="15" xfId="53" applyFont="1" applyFill="1" applyBorder="1" applyAlignment="1">
      <alignment horizontal="center" vertical="center" wrapText="1"/>
      <protection/>
    </xf>
    <xf numFmtId="1" fontId="14" fillId="32" borderId="16" xfId="0" applyNumberFormat="1" applyFont="1" applyFill="1" applyBorder="1" applyAlignment="1">
      <alignment horizontal="center" vertical="center" wrapText="1" shrinkToFit="1"/>
    </xf>
    <xf numFmtId="1" fontId="14" fillId="32" borderId="37" xfId="0" applyNumberFormat="1" applyFont="1" applyFill="1" applyBorder="1" applyAlignment="1">
      <alignment horizontal="center" vertical="center" wrapText="1" shrinkToFit="1"/>
    </xf>
    <xf numFmtId="1" fontId="22" fillId="32" borderId="43" xfId="0" applyNumberFormat="1" applyFont="1" applyFill="1" applyBorder="1" applyAlignment="1">
      <alignment horizontal="center" vertical="center" wrapText="1" shrinkToFit="1"/>
    </xf>
    <xf numFmtId="1" fontId="22" fillId="32" borderId="44" xfId="0" applyNumberFormat="1" applyFont="1" applyFill="1" applyBorder="1" applyAlignment="1">
      <alignment horizontal="center" vertical="center" wrapText="1" shrinkToFit="1"/>
    </xf>
    <xf numFmtId="1" fontId="14" fillId="32" borderId="18" xfId="0" applyNumberFormat="1" applyFont="1" applyFill="1" applyBorder="1" applyAlignment="1">
      <alignment horizontal="center" vertical="center" wrapText="1" shrinkToFit="1"/>
    </xf>
    <xf numFmtId="0" fontId="8" fillId="32" borderId="40" xfId="0" applyFont="1" applyFill="1" applyBorder="1" applyAlignment="1">
      <alignment horizontal="center" vertical="center" wrapText="1" shrinkToFit="1"/>
    </xf>
    <xf numFmtId="0" fontId="8" fillId="32" borderId="59" xfId="0" applyFont="1" applyFill="1" applyBorder="1" applyAlignment="1">
      <alignment horizontal="center" vertical="center" wrapText="1" shrinkToFit="1"/>
    </xf>
    <xf numFmtId="0" fontId="2" fillId="32" borderId="35" xfId="0" applyFont="1" applyFill="1" applyBorder="1" applyAlignment="1">
      <alignment horizontal="center" vertical="center" wrapText="1" shrinkToFit="1"/>
    </xf>
    <xf numFmtId="0" fontId="2" fillId="32" borderId="29" xfId="0" applyFont="1" applyFill="1" applyBorder="1" applyAlignment="1">
      <alignment horizontal="center" vertical="center" wrapText="1" shrinkToFit="1"/>
    </xf>
    <xf numFmtId="0" fontId="8" fillId="32" borderId="39" xfId="0" applyFont="1" applyFill="1" applyBorder="1" applyAlignment="1">
      <alignment horizontal="center" vertical="center" wrapText="1" shrinkToFit="1"/>
    </xf>
    <xf numFmtId="0" fontId="8" fillId="32" borderId="60" xfId="0" applyFont="1" applyFill="1" applyBorder="1" applyAlignment="1">
      <alignment horizontal="center" vertical="center" wrapText="1" shrinkToFit="1"/>
    </xf>
    <xf numFmtId="0" fontId="6" fillId="32" borderId="13" xfId="0" applyFont="1" applyFill="1" applyBorder="1" applyAlignment="1">
      <alignment horizontal="center" vertical="center" wrapText="1" shrinkToFit="1"/>
    </xf>
    <xf numFmtId="0" fontId="5" fillId="32" borderId="13" xfId="0" applyFont="1" applyFill="1" applyBorder="1" applyAlignment="1">
      <alignment horizontal="center" vertical="center" wrapText="1" shrinkToFit="1"/>
    </xf>
    <xf numFmtId="1" fontId="2" fillId="32" borderId="23" xfId="0" applyNumberFormat="1" applyFont="1" applyFill="1" applyBorder="1" applyAlignment="1">
      <alignment horizontal="center" vertical="center" wrapText="1" shrinkToFit="1"/>
    </xf>
    <xf numFmtId="0" fontId="2" fillId="32" borderId="13" xfId="0" applyFont="1" applyFill="1" applyBorder="1" applyAlignment="1">
      <alignment horizontal="center" vertical="center" textRotation="90" wrapText="1" shrinkToFit="1"/>
    </xf>
    <xf numFmtId="0" fontId="8" fillId="32" borderId="43" xfId="0" applyFont="1" applyFill="1" applyBorder="1" applyAlignment="1">
      <alignment horizontal="distributed" textRotation="90" wrapText="1" shrinkToFit="1"/>
    </xf>
    <xf numFmtId="0" fontId="8" fillId="32" borderId="36" xfId="0" applyFont="1" applyFill="1" applyBorder="1" applyAlignment="1">
      <alignment horizontal="distributed" textRotation="90" wrapText="1" shrinkToFit="1"/>
    </xf>
    <xf numFmtId="0" fontId="8" fillId="32" borderId="44" xfId="0" applyFont="1" applyFill="1" applyBorder="1" applyAlignment="1">
      <alignment horizontal="distributed" textRotation="90" wrapText="1" shrinkToFit="1"/>
    </xf>
    <xf numFmtId="0" fontId="2" fillId="32" borderId="52" xfId="0" applyFont="1" applyFill="1" applyBorder="1" applyAlignment="1">
      <alignment horizontal="center" vertical="center" wrapText="1" shrinkToFit="1"/>
    </xf>
    <xf numFmtId="0" fontId="2" fillId="32" borderId="58" xfId="0" applyFont="1" applyFill="1" applyBorder="1" applyAlignment="1">
      <alignment horizontal="center" vertical="center" wrapText="1" shrinkToFit="1"/>
    </xf>
    <xf numFmtId="0" fontId="2" fillId="32" borderId="53" xfId="0" applyFont="1" applyFill="1" applyBorder="1" applyAlignment="1">
      <alignment horizontal="center" vertical="center" wrapText="1" shrinkToFit="1"/>
    </xf>
    <xf numFmtId="0" fontId="2" fillId="32" borderId="32" xfId="0" applyFont="1" applyFill="1" applyBorder="1" applyAlignment="1">
      <alignment horizontal="center" vertical="center" wrapText="1" shrinkToFit="1"/>
    </xf>
    <xf numFmtId="0" fontId="2" fillId="32" borderId="33" xfId="0" applyFont="1" applyFill="1" applyBorder="1" applyAlignment="1">
      <alignment horizontal="center" vertical="center" wrapText="1" shrinkToFit="1"/>
    </xf>
    <xf numFmtId="0" fontId="2" fillId="32" borderId="34" xfId="0" applyFont="1" applyFill="1" applyBorder="1" applyAlignment="1">
      <alignment horizontal="center" vertical="center" wrapText="1" shrinkToFit="1"/>
    </xf>
    <xf numFmtId="0" fontId="2" fillId="32" borderId="43" xfId="0" applyFont="1" applyFill="1" applyBorder="1" applyAlignment="1">
      <alignment horizontal="center" textRotation="90" wrapText="1" shrinkToFit="1"/>
    </xf>
    <xf numFmtId="0" fontId="2" fillId="32" borderId="36" xfId="0" applyFont="1" applyFill="1" applyBorder="1" applyAlignment="1">
      <alignment horizontal="center" textRotation="90" wrapText="1" shrinkToFit="1"/>
    </xf>
    <xf numFmtId="0" fontId="2" fillId="32" borderId="44" xfId="0" applyFont="1" applyFill="1" applyBorder="1" applyAlignment="1">
      <alignment horizontal="center" textRotation="90" wrapText="1" shrinkToFit="1"/>
    </xf>
    <xf numFmtId="0" fontId="15" fillId="32" borderId="35" xfId="0" applyFont="1" applyFill="1" applyBorder="1" applyAlignment="1">
      <alignment horizontal="center" vertical="center" wrapText="1" shrinkToFit="1"/>
    </xf>
    <xf numFmtId="0" fontId="15" fillId="32" borderId="57" xfId="0" applyFont="1" applyFill="1" applyBorder="1" applyAlignment="1">
      <alignment horizontal="center" vertical="center" wrapText="1" shrinkToFit="1"/>
    </xf>
    <xf numFmtId="0" fontId="15" fillId="32" borderId="29" xfId="0" applyFont="1" applyFill="1" applyBorder="1" applyAlignment="1">
      <alignment horizontal="center" vertical="center" wrapText="1" shrinkToFit="1"/>
    </xf>
    <xf numFmtId="0" fontId="5" fillId="32" borderId="13" xfId="0" applyFont="1" applyFill="1" applyBorder="1" applyAlignment="1">
      <alignment horizontal="center" vertical="center" wrapText="1"/>
    </xf>
    <xf numFmtId="0" fontId="22" fillId="32" borderId="13" xfId="0" applyFont="1" applyFill="1" applyBorder="1" applyAlignment="1">
      <alignment horizontal="center" vertical="center" wrapText="1"/>
    </xf>
    <xf numFmtId="0" fontId="23" fillId="32" borderId="35" xfId="0" applyFont="1" applyFill="1" applyBorder="1" applyAlignment="1">
      <alignment horizontal="center" vertical="center" wrapText="1"/>
    </xf>
    <xf numFmtId="0" fontId="23" fillId="32" borderId="29" xfId="0" applyFont="1" applyFill="1" applyBorder="1" applyAlignment="1">
      <alignment horizontal="center" vertical="center" wrapText="1"/>
    </xf>
    <xf numFmtId="0" fontId="22" fillId="32" borderId="35" xfId="0" applyNumberFormat="1" applyFont="1" applyFill="1" applyBorder="1" applyAlignment="1">
      <alignment horizontal="center" vertical="center" wrapText="1"/>
    </xf>
    <xf numFmtId="2" fontId="22" fillId="32" borderId="57" xfId="0" applyNumberFormat="1" applyFont="1" applyFill="1" applyBorder="1" applyAlignment="1">
      <alignment horizontal="center" vertical="center" wrapText="1"/>
    </xf>
    <xf numFmtId="2" fontId="22" fillId="32" borderId="29" xfId="0" applyNumberFormat="1" applyFont="1" applyFill="1" applyBorder="1" applyAlignment="1">
      <alignment horizontal="center" vertical="center" wrapText="1"/>
    </xf>
    <xf numFmtId="0" fontId="22" fillId="32" borderId="13" xfId="0" applyNumberFormat="1" applyFont="1" applyFill="1" applyBorder="1" applyAlignment="1">
      <alignment horizontal="center" vertical="center" wrapText="1"/>
    </xf>
    <xf numFmtId="49" fontId="22" fillId="32" borderId="13" xfId="0" applyNumberFormat="1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 shrinkToFit="1"/>
    </xf>
    <xf numFmtId="0" fontId="2" fillId="32" borderId="43" xfId="0" applyFont="1" applyFill="1" applyBorder="1" applyAlignment="1">
      <alignment horizontal="center" vertical="center" wrapText="1" shrinkToFit="1"/>
    </xf>
    <xf numFmtId="0" fontId="2" fillId="32" borderId="36" xfId="0" applyFont="1" applyFill="1" applyBorder="1" applyAlignment="1">
      <alignment horizontal="center" vertical="center" wrapText="1" shrinkToFit="1"/>
    </xf>
    <xf numFmtId="0" fontId="2" fillId="32" borderId="44" xfId="0" applyFont="1" applyFill="1" applyBorder="1" applyAlignment="1">
      <alignment horizontal="center" vertical="center" wrapText="1" shrinkToFit="1"/>
    </xf>
    <xf numFmtId="0" fontId="14" fillId="32" borderId="35" xfId="0" applyFont="1" applyFill="1" applyBorder="1" applyAlignment="1">
      <alignment horizontal="center" vertical="top" wrapText="1"/>
    </xf>
    <xf numFmtId="0" fontId="14" fillId="32" borderId="29" xfId="0" applyFont="1" applyFill="1" applyBorder="1" applyAlignment="1">
      <alignment horizontal="center" vertical="top" wrapText="1"/>
    </xf>
    <xf numFmtId="0" fontId="21" fillId="32" borderId="35" xfId="0" applyFont="1" applyFill="1" applyBorder="1" applyAlignment="1">
      <alignment horizontal="center" vertical="top" wrapText="1"/>
    </xf>
    <xf numFmtId="0" fontId="21" fillId="32" borderId="29" xfId="0" applyFont="1" applyFill="1" applyBorder="1" applyAlignment="1">
      <alignment horizontal="center" vertical="top" wrapText="1"/>
    </xf>
    <xf numFmtId="0" fontId="14" fillId="32" borderId="35" xfId="0" applyNumberFormat="1" applyFont="1" applyFill="1" applyBorder="1" applyAlignment="1">
      <alignment horizontal="center" vertical="top" wrapText="1"/>
    </xf>
    <xf numFmtId="2" fontId="14" fillId="32" borderId="57" xfId="0" applyNumberFormat="1" applyFont="1" applyFill="1" applyBorder="1" applyAlignment="1">
      <alignment horizontal="center" vertical="top" wrapText="1"/>
    </xf>
    <xf numFmtId="2" fontId="14" fillId="32" borderId="29" xfId="0" applyNumberFormat="1" applyFont="1" applyFill="1" applyBorder="1" applyAlignment="1">
      <alignment horizontal="center" vertical="top" wrapText="1"/>
    </xf>
    <xf numFmtId="0" fontId="13" fillId="32" borderId="57" xfId="0" applyFont="1" applyFill="1" applyBorder="1" applyAlignment="1">
      <alignment horizontal="center" vertical="center" wrapText="1"/>
    </xf>
    <xf numFmtId="0" fontId="8" fillId="32" borderId="43" xfId="0" applyFont="1" applyFill="1" applyBorder="1" applyAlignment="1">
      <alignment horizontal="center" vertical="center" textRotation="90" wrapText="1" shrinkToFit="1"/>
    </xf>
    <xf numFmtId="0" fontId="8" fillId="32" borderId="44" xfId="0" applyFont="1" applyFill="1" applyBorder="1" applyAlignment="1">
      <alignment horizontal="center" vertical="center" textRotation="90" wrapText="1" shrinkToFit="1"/>
    </xf>
    <xf numFmtId="0" fontId="14" fillId="32" borderId="35" xfId="0" applyNumberFormat="1" applyFont="1" applyFill="1" applyBorder="1" applyAlignment="1">
      <alignment horizontal="center" vertical="center" wrapText="1"/>
    </xf>
    <xf numFmtId="49" fontId="14" fillId="32" borderId="29" xfId="0" applyNumberFormat="1" applyFont="1" applyFill="1" applyBorder="1" applyAlignment="1">
      <alignment horizontal="center" vertical="center" wrapText="1"/>
    </xf>
    <xf numFmtId="0" fontId="22" fillId="32" borderId="13" xfId="0" applyNumberFormat="1" applyFont="1" applyFill="1" applyBorder="1" applyAlignment="1">
      <alignment horizontal="center" vertical="top" wrapText="1"/>
    </xf>
    <xf numFmtId="49" fontId="22" fillId="32" borderId="13" xfId="0" applyNumberFormat="1" applyFont="1" applyFill="1" applyBorder="1" applyAlignment="1">
      <alignment horizontal="center" vertical="top" wrapText="1"/>
    </xf>
    <xf numFmtId="0" fontId="14" fillId="32" borderId="13" xfId="0" applyFont="1" applyFill="1" applyBorder="1" applyAlignment="1">
      <alignment horizontal="center" vertical="top" wrapText="1"/>
    </xf>
    <xf numFmtId="0" fontId="21" fillId="32" borderId="13" xfId="0" applyFont="1" applyFill="1" applyBorder="1" applyAlignment="1">
      <alignment horizontal="center" vertical="top" wrapText="1"/>
    </xf>
    <xf numFmtId="0" fontId="14" fillId="32" borderId="13" xfId="0" applyNumberFormat="1" applyFont="1" applyFill="1" applyBorder="1" applyAlignment="1">
      <alignment horizontal="center" vertical="center" wrapText="1"/>
    </xf>
    <xf numFmtId="49" fontId="14" fillId="32" borderId="13" xfId="0" applyNumberFormat="1" applyFont="1" applyFill="1" applyBorder="1" applyAlignment="1">
      <alignment horizontal="center" vertical="center" wrapText="1"/>
    </xf>
    <xf numFmtId="0" fontId="21" fillId="32" borderId="13" xfId="0" applyFont="1" applyFill="1" applyBorder="1" applyAlignment="1">
      <alignment horizontal="center" vertical="center" wrapText="1"/>
    </xf>
    <xf numFmtId="0" fontId="21" fillId="32" borderId="0" xfId="0" applyFont="1" applyFill="1" applyBorder="1" applyAlignment="1">
      <alignment horizontal="center" vertical="top" wrapText="1"/>
    </xf>
    <xf numFmtId="0" fontId="10" fillId="32" borderId="0" xfId="0" applyFont="1" applyFill="1" applyAlignment="1">
      <alignment horizontal="right" wrapText="1"/>
    </xf>
    <xf numFmtId="0" fontId="9" fillId="32" borderId="0" xfId="0" applyFont="1" applyFill="1" applyAlignment="1">
      <alignment horizontal="left"/>
    </xf>
    <xf numFmtId="0" fontId="13" fillId="32" borderId="0" xfId="0" applyFont="1" applyFill="1" applyBorder="1" applyAlignment="1">
      <alignment horizontal="left" wrapText="1"/>
    </xf>
    <xf numFmtId="0" fontId="26" fillId="32" borderId="13" xfId="0" applyFont="1" applyFill="1" applyBorder="1" applyAlignment="1">
      <alignment horizontal="center" vertical="center" wrapText="1"/>
    </xf>
    <xf numFmtId="0" fontId="27" fillId="32" borderId="13" xfId="0" applyFont="1" applyFill="1" applyBorder="1" applyAlignment="1">
      <alignment horizontal="center" vertical="center" wrapText="1"/>
    </xf>
    <xf numFmtId="0" fontId="21" fillId="32" borderId="52" xfId="0" applyFont="1" applyFill="1" applyBorder="1" applyAlignment="1">
      <alignment horizontal="center" vertical="center" wrapText="1"/>
    </xf>
    <xf numFmtId="0" fontId="21" fillId="32" borderId="32" xfId="0" applyFont="1" applyFill="1" applyBorder="1" applyAlignment="1">
      <alignment horizontal="center" vertical="center" wrapText="1"/>
    </xf>
    <xf numFmtId="0" fontId="21" fillId="32" borderId="43" xfId="0" applyFont="1" applyFill="1" applyBorder="1" applyAlignment="1">
      <alignment horizontal="center" vertical="center" wrapText="1"/>
    </xf>
    <xf numFmtId="0" fontId="21" fillId="32" borderId="44" xfId="0" applyFont="1" applyFill="1" applyBorder="1" applyAlignment="1">
      <alignment horizontal="center" vertical="center" wrapText="1"/>
    </xf>
    <xf numFmtId="0" fontId="21" fillId="32" borderId="58" xfId="0" applyFont="1" applyFill="1" applyBorder="1" applyAlignment="1">
      <alignment horizontal="center" vertical="center" wrapText="1"/>
    </xf>
    <xf numFmtId="0" fontId="21" fillId="32" borderId="53" xfId="0" applyFont="1" applyFill="1" applyBorder="1" applyAlignment="1">
      <alignment horizontal="center" vertical="center" wrapText="1"/>
    </xf>
    <xf numFmtId="0" fontId="21" fillId="32" borderId="33" xfId="0" applyFont="1" applyFill="1" applyBorder="1" applyAlignment="1">
      <alignment horizontal="center" vertical="center" wrapText="1"/>
    </xf>
    <xf numFmtId="0" fontId="21" fillId="32" borderId="34" xfId="0" applyFont="1" applyFill="1" applyBorder="1" applyAlignment="1">
      <alignment horizontal="center" vertical="center" wrapText="1"/>
    </xf>
    <xf numFmtId="0" fontId="12" fillId="32" borderId="0" xfId="0" applyFont="1" applyFill="1" applyAlignment="1">
      <alignment horizontal="left"/>
    </xf>
    <xf numFmtId="0" fontId="10" fillId="32" borderId="0" xfId="0" applyFont="1" applyFill="1" applyAlignment="1">
      <alignment horizontal="right"/>
    </xf>
    <xf numFmtId="0" fontId="13" fillId="32" borderId="0" xfId="0" applyFont="1" applyFill="1" applyAlignment="1">
      <alignment horizontal="left"/>
    </xf>
    <xf numFmtId="0" fontId="6" fillId="32" borderId="0" xfId="0" applyFont="1" applyFill="1" applyAlignment="1">
      <alignment horizontal="left"/>
    </xf>
    <xf numFmtId="0" fontId="6" fillId="32" borderId="0" xfId="0" applyFont="1" applyFill="1" applyAlignment="1">
      <alignment horizontal="left" vertical="center" shrinkToFit="1"/>
    </xf>
    <xf numFmtId="0" fontId="19" fillId="32" borderId="0" xfId="0" applyFont="1" applyFill="1" applyAlignment="1">
      <alignment horizontal="left" vertical="center" wrapText="1" shrinkToFit="1"/>
    </xf>
    <xf numFmtId="0" fontId="4" fillId="32" borderId="0" xfId="0" applyFont="1" applyFill="1" applyAlignment="1">
      <alignment horizontal="left" vertical="center" shrinkToFit="1"/>
    </xf>
    <xf numFmtId="0" fontId="20" fillId="32" borderId="0" xfId="0" applyFont="1" applyFill="1" applyAlignment="1">
      <alignment horizontal="center"/>
    </xf>
    <xf numFmtId="0" fontId="19" fillId="32" borderId="0" xfId="0" applyFont="1" applyFill="1" applyAlignment="1">
      <alignment horizontal="center"/>
    </xf>
    <xf numFmtId="0" fontId="6" fillId="32" borderId="0" xfId="0" applyFont="1" applyFill="1" applyAlignment="1">
      <alignment horizontal="center" vertical="center" shrinkToFit="1"/>
    </xf>
    <xf numFmtId="0" fontId="19" fillId="32" borderId="0" xfId="0" applyFont="1" applyFill="1" applyAlignment="1">
      <alignment horizontal="left"/>
    </xf>
    <xf numFmtId="0" fontId="19" fillId="32" borderId="0" xfId="0" applyFont="1" applyFill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учебный план  ДО 2012-2013 ЗПК !" xfId="52"/>
    <cellStyle name="Обычный_УЧЕБНЫЙ ПЛАН ХГО ЗПК 2012 !" xfId="53"/>
    <cellStyle name="Обычный_УЧЕБНЫЙ ПЛАН ШО ЗПК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0"/>
  <sheetViews>
    <sheetView tabSelected="1" workbookViewId="0" topLeftCell="A90">
      <selection activeCell="J104" sqref="J104"/>
    </sheetView>
  </sheetViews>
  <sheetFormatPr defaultColWidth="9.140625" defaultRowHeight="15"/>
  <cols>
    <col min="1" max="1" width="9.140625" style="32" customWidth="1"/>
    <col min="2" max="2" width="44.7109375" style="22" customWidth="1"/>
    <col min="3" max="3" width="13.57421875" style="74" customWidth="1"/>
    <col min="4" max="4" width="7.140625" style="22" customWidth="1"/>
    <col min="5" max="5" width="9.421875" style="22" customWidth="1"/>
    <col min="6" max="6" width="8.421875" style="22" customWidth="1"/>
    <col min="7" max="7" width="3.57421875" style="22" customWidth="1"/>
    <col min="8" max="8" width="8.140625" style="22" customWidth="1"/>
    <col min="9" max="9" width="3.8515625" style="22" customWidth="1"/>
    <col min="10" max="10" width="6.421875" style="22" customWidth="1"/>
    <col min="11" max="11" width="6.00390625" style="22" customWidth="1"/>
    <col min="12" max="12" width="7.00390625" style="22" customWidth="1"/>
    <col min="13" max="13" width="6.28125" style="22" customWidth="1"/>
    <col min="14" max="14" width="5.7109375" style="22" customWidth="1"/>
    <col min="15" max="15" width="6.421875" style="22" customWidth="1"/>
    <col min="16" max="16" width="7.57421875" style="32" customWidth="1"/>
    <col min="17" max="17" width="7.421875" style="32" customWidth="1"/>
    <col min="18" max="18" width="6.00390625" style="32" customWidth="1"/>
    <col min="19" max="19" width="5.7109375" style="32" customWidth="1"/>
    <col min="20" max="16384" width="9.140625" style="32" customWidth="1"/>
  </cols>
  <sheetData>
    <row r="1" spans="1:15" ht="12.75">
      <c r="A1" s="409"/>
      <c r="B1" s="409"/>
      <c r="C1" s="409"/>
      <c r="D1" s="75"/>
      <c r="E1" s="75"/>
      <c r="F1" s="75"/>
      <c r="G1" s="75"/>
      <c r="H1" s="75"/>
      <c r="I1" s="75"/>
      <c r="J1" s="75"/>
      <c r="K1" s="410" t="s">
        <v>188</v>
      </c>
      <c r="L1" s="410"/>
      <c r="M1" s="410"/>
      <c r="N1" s="410"/>
      <c r="O1" s="410"/>
    </row>
    <row r="2" spans="1:15" ht="15.75">
      <c r="A2" s="190"/>
      <c r="B2" s="76"/>
      <c r="C2" s="38"/>
      <c r="E2" s="77"/>
      <c r="F2" s="77"/>
      <c r="G2" s="77"/>
      <c r="H2" s="77"/>
      <c r="I2" s="77"/>
      <c r="J2" s="77"/>
      <c r="K2" s="411" t="s">
        <v>189</v>
      </c>
      <c r="L2" s="411"/>
      <c r="M2" s="411"/>
      <c r="N2" s="411"/>
      <c r="O2" s="411"/>
    </row>
    <row r="3" spans="1:15" ht="11.25" customHeight="1">
      <c r="A3" s="76"/>
      <c r="B3" s="76"/>
      <c r="C3" s="38"/>
      <c r="D3" s="78"/>
      <c r="E3" s="78"/>
      <c r="F3" s="78"/>
      <c r="G3" s="78"/>
      <c r="H3" s="78"/>
      <c r="I3" s="78"/>
      <c r="J3" s="78"/>
      <c r="K3" s="412" t="s">
        <v>190</v>
      </c>
      <c r="L3" s="412"/>
      <c r="M3" s="412"/>
      <c r="N3" s="412"/>
      <c r="O3" s="412"/>
    </row>
    <row r="4" spans="1:15" ht="11.25" customHeight="1">
      <c r="A4" s="76"/>
      <c r="B4" s="76"/>
      <c r="C4" s="38"/>
      <c r="D4" s="78"/>
      <c r="E4" s="78"/>
      <c r="F4" s="78"/>
      <c r="G4" s="78"/>
      <c r="H4" s="78"/>
      <c r="I4" s="78"/>
      <c r="J4" s="78"/>
      <c r="K4" s="415" t="s">
        <v>191</v>
      </c>
      <c r="L4" s="415"/>
      <c r="M4" s="415"/>
      <c r="N4" s="415"/>
      <c r="O4" s="415"/>
    </row>
    <row r="5" spans="1:15" ht="17.25" customHeight="1">
      <c r="A5" s="76"/>
      <c r="B5" s="76"/>
      <c r="C5" s="38"/>
      <c r="D5" s="78"/>
      <c r="E5" s="78"/>
      <c r="F5" s="78"/>
      <c r="G5" s="78"/>
      <c r="H5" s="78"/>
      <c r="I5" s="78"/>
      <c r="J5" s="78"/>
      <c r="K5" s="192" t="s">
        <v>203</v>
      </c>
      <c r="L5" s="191"/>
      <c r="M5" s="191"/>
      <c r="N5" s="191"/>
      <c r="O5" s="193"/>
    </row>
    <row r="6" spans="1:15" ht="14.25" customHeight="1">
      <c r="A6" s="413" t="s">
        <v>45</v>
      </c>
      <c r="B6" s="413"/>
      <c r="C6" s="413"/>
      <c r="D6" s="413"/>
      <c r="E6" s="413"/>
      <c r="F6" s="413"/>
      <c r="G6" s="413"/>
      <c r="H6" s="413"/>
      <c r="I6" s="413"/>
      <c r="J6" s="413"/>
      <c r="K6" s="413"/>
      <c r="L6" s="413"/>
      <c r="M6" s="413"/>
      <c r="N6" s="413"/>
      <c r="O6" s="413"/>
    </row>
    <row r="7" spans="1:15" ht="14.25" customHeight="1">
      <c r="A7" s="414" t="s">
        <v>68</v>
      </c>
      <c r="B7" s="414"/>
      <c r="C7" s="414"/>
      <c r="D7" s="414"/>
      <c r="E7" s="414"/>
      <c r="F7" s="414"/>
      <c r="G7" s="414"/>
      <c r="H7" s="414"/>
      <c r="I7" s="414"/>
      <c r="J7" s="414"/>
      <c r="K7" s="414"/>
      <c r="L7" s="414"/>
      <c r="M7" s="414"/>
      <c r="N7" s="414"/>
      <c r="O7" s="414"/>
    </row>
    <row r="8" spans="1:15" ht="14.25" customHeight="1">
      <c r="A8" s="414" t="s">
        <v>69</v>
      </c>
      <c r="B8" s="414"/>
      <c r="C8" s="414"/>
      <c r="D8" s="414"/>
      <c r="E8" s="414"/>
      <c r="F8" s="414"/>
      <c r="G8" s="414"/>
      <c r="H8" s="414"/>
      <c r="I8" s="414"/>
      <c r="J8" s="414"/>
      <c r="K8" s="414"/>
      <c r="L8" s="414"/>
      <c r="M8" s="414"/>
      <c r="N8" s="414"/>
      <c r="O8" s="414"/>
    </row>
    <row r="9" spans="1:15" ht="13.5" customHeight="1">
      <c r="A9" s="417" t="s">
        <v>177</v>
      </c>
      <c r="B9" s="417"/>
      <c r="C9" s="417"/>
      <c r="D9" s="417"/>
      <c r="E9" s="417"/>
      <c r="F9" s="417"/>
      <c r="G9" s="417"/>
      <c r="H9" s="417"/>
      <c r="I9" s="417"/>
      <c r="J9" s="417"/>
      <c r="K9" s="417"/>
      <c r="L9" s="417"/>
      <c r="M9" s="417"/>
      <c r="N9" s="417"/>
      <c r="O9" s="417"/>
    </row>
    <row r="10" spans="1:15" ht="15" customHeight="1">
      <c r="A10" s="414"/>
      <c r="B10" s="414"/>
      <c r="C10" s="414"/>
      <c r="D10" s="414"/>
      <c r="E10" s="414"/>
      <c r="F10" s="414"/>
      <c r="G10" s="414"/>
      <c r="H10" s="414"/>
      <c r="I10" s="414"/>
      <c r="J10" s="414"/>
      <c r="K10" s="414"/>
      <c r="L10" s="414"/>
      <c r="M10" s="414"/>
      <c r="N10" s="414"/>
      <c r="O10" s="414"/>
    </row>
    <row r="11" spans="1:16" ht="15" customHeight="1">
      <c r="A11" s="76"/>
      <c r="B11" s="89"/>
      <c r="C11" s="79"/>
      <c r="D11" s="89"/>
      <c r="E11" s="416" t="s">
        <v>179</v>
      </c>
      <c r="F11" s="416"/>
      <c r="G11" s="408"/>
      <c r="H11" s="408"/>
      <c r="I11" s="408"/>
      <c r="J11" s="408"/>
      <c r="K11" s="408"/>
      <c r="L11" s="408"/>
      <c r="M11" s="408"/>
      <c r="N11" s="408"/>
      <c r="O11" s="408"/>
      <c r="P11" s="33"/>
    </row>
    <row r="12" spans="1:16" ht="15" customHeight="1">
      <c r="A12" s="76"/>
      <c r="B12" s="89"/>
      <c r="C12" s="79"/>
      <c r="D12" s="89"/>
      <c r="E12" s="416" t="s">
        <v>71</v>
      </c>
      <c r="F12" s="416"/>
      <c r="G12" s="416"/>
      <c r="H12" s="416"/>
      <c r="I12" s="416"/>
      <c r="J12" s="416"/>
      <c r="K12" s="416"/>
      <c r="L12" s="416"/>
      <c r="M12" s="416"/>
      <c r="N12" s="416"/>
      <c r="O12" s="416"/>
      <c r="P12" s="33"/>
    </row>
    <row r="13" spans="1:16" ht="14.25" customHeight="1">
      <c r="A13" s="76"/>
      <c r="B13" s="89"/>
      <c r="C13" s="79"/>
      <c r="D13" s="89"/>
      <c r="E13" s="416" t="s">
        <v>72</v>
      </c>
      <c r="F13" s="416"/>
      <c r="G13" s="416"/>
      <c r="H13" s="416"/>
      <c r="I13" s="416"/>
      <c r="J13" s="416"/>
      <c r="K13" s="416"/>
      <c r="L13" s="416"/>
      <c r="M13" s="416"/>
      <c r="N13" s="416"/>
      <c r="O13" s="416"/>
      <c r="P13" s="33"/>
    </row>
    <row r="14" spans="1:16" ht="15" customHeight="1">
      <c r="A14" s="76"/>
      <c r="B14" s="89"/>
      <c r="C14" s="79"/>
      <c r="D14" s="89"/>
      <c r="E14" s="416" t="s">
        <v>46</v>
      </c>
      <c r="F14" s="416"/>
      <c r="G14" s="416"/>
      <c r="H14" s="416"/>
      <c r="I14" s="416"/>
      <c r="J14" s="416"/>
      <c r="K14" s="416"/>
      <c r="L14" s="416"/>
      <c r="M14" s="416"/>
      <c r="N14" s="416"/>
      <c r="O14" s="416"/>
      <c r="P14" s="33"/>
    </row>
    <row r="15" spans="1:16" ht="15" customHeight="1">
      <c r="A15" s="76"/>
      <c r="B15" s="89"/>
      <c r="C15" s="79"/>
      <c r="D15" s="89"/>
      <c r="E15" s="416" t="s">
        <v>154</v>
      </c>
      <c r="F15" s="416"/>
      <c r="G15" s="416"/>
      <c r="H15" s="416"/>
      <c r="I15" s="416"/>
      <c r="J15" s="416"/>
      <c r="K15" s="416"/>
      <c r="L15" s="416"/>
      <c r="M15" s="416"/>
      <c r="N15" s="416"/>
      <c r="O15" s="416"/>
      <c r="P15" s="33"/>
    </row>
    <row r="16" spans="1:16" ht="17.25" customHeight="1" hidden="1">
      <c r="A16" s="76"/>
      <c r="B16" s="89"/>
      <c r="C16" s="79"/>
      <c r="D16" s="89"/>
      <c r="E16" s="416" t="s">
        <v>47</v>
      </c>
      <c r="F16" s="416"/>
      <c r="G16" s="416"/>
      <c r="H16" s="416"/>
      <c r="I16" s="416"/>
      <c r="J16" s="416"/>
      <c r="K16" s="416"/>
      <c r="L16" s="416"/>
      <c r="M16" s="416"/>
      <c r="N16" s="416"/>
      <c r="O16" s="416"/>
      <c r="P16" s="33"/>
    </row>
    <row r="17" spans="1:15" ht="17.25" customHeight="1" hidden="1">
      <c r="A17" s="76"/>
      <c r="B17" s="76"/>
      <c r="C17" s="36"/>
      <c r="D17" s="80"/>
      <c r="E17" s="406"/>
      <c r="F17" s="406"/>
      <c r="G17" s="406"/>
      <c r="H17" s="406"/>
      <c r="I17" s="406"/>
      <c r="J17" s="406"/>
      <c r="K17" s="406"/>
      <c r="L17" s="406"/>
      <c r="M17" s="406"/>
      <c r="N17" s="406"/>
      <c r="O17" s="406"/>
    </row>
    <row r="18" spans="1:15" ht="17.25" customHeight="1" hidden="1">
      <c r="A18" s="76"/>
      <c r="B18" s="407"/>
      <c r="C18" s="407"/>
      <c r="D18" s="407"/>
      <c r="E18" s="407"/>
      <c r="F18" s="407"/>
      <c r="G18" s="407"/>
      <c r="H18" s="408"/>
      <c r="I18" s="408"/>
      <c r="J18" s="408"/>
      <c r="K18" s="408"/>
      <c r="L18" s="408"/>
      <c r="M18" s="408"/>
      <c r="N18" s="408"/>
      <c r="O18" s="408"/>
    </row>
    <row r="19" spans="1:15" ht="17.25" customHeight="1" hidden="1">
      <c r="A19" s="76"/>
      <c r="B19" s="407"/>
      <c r="C19" s="407"/>
      <c r="D19" s="407"/>
      <c r="E19" s="407"/>
      <c r="F19" s="407"/>
      <c r="G19" s="407"/>
      <c r="H19" s="408"/>
      <c r="I19" s="408"/>
      <c r="J19" s="408"/>
      <c r="K19" s="408"/>
      <c r="L19" s="408"/>
      <c r="M19" s="408"/>
      <c r="N19" s="408"/>
      <c r="O19" s="408"/>
    </row>
    <row r="20" spans="1:15" ht="17.25" customHeight="1" hidden="1">
      <c r="A20" s="76"/>
      <c r="B20" s="407"/>
      <c r="C20" s="407"/>
      <c r="D20" s="407"/>
      <c r="E20" s="407"/>
      <c r="F20" s="407"/>
      <c r="G20" s="407"/>
      <c r="H20" s="408"/>
      <c r="I20" s="408"/>
      <c r="J20" s="408"/>
      <c r="K20" s="408"/>
      <c r="L20" s="408"/>
      <c r="M20" s="408"/>
      <c r="N20" s="408"/>
      <c r="O20" s="408"/>
    </row>
    <row r="21" spans="1:15" ht="18.75" customHeight="1" hidden="1">
      <c r="A21" s="76"/>
      <c r="B21" s="393"/>
      <c r="C21" s="393"/>
      <c r="D21" s="393"/>
      <c r="E21" s="393"/>
      <c r="F21" s="393"/>
      <c r="G21" s="393"/>
      <c r="H21" s="394"/>
      <c r="I21" s="394"/>
      <c r="J21" s="394"/>
      <c r="K21" s="394"/>
      <c r="L21" s="394"/>
      <c r="M21" s="394"/>
      <c r="N21" s="394"/>
      <c r="O21" s="394"/>
    </row>
    <row r="22" spans="1:19" ht="14.25" customHeight="1" thickBot="1">
      <c r="A22" s="395" t="s">
        <v>37</v>
      </c>
      <c r="B22" s="395"/>
      <c r="C22" s="98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100"/>
      <c r="Q22" s="100"/>
      <c r="R22" s="100"/>
      <c r="S22" s="100"/>
    </row>
    <row r="23" spans="1:19" ht="17.25" customHeight="1" thickBot="1">
      <c r="A23" s="391" t="s">
        <v>38</v>
      </c>
      <c r="B23" s="391" t="s">
        <v>39</v>
      </c>
      <c r="C23" s="391" t="s">
        <v>27</v>
      </c>
      <c r="D23" s="391"/>
      <c r="E23" s="398" t="s">
        <v>5</v>
      </c>
      <c r="F23" s="400" t="s">
        <v>181</v>
      </c>
      <c r="G23" s="402" t="s">
        <v>40</v>
      </c>
      <c r="H23" s="403"/>
      <c r="I23" s="398" t="s">
        <v>67</v>
      </c>
      <c r="J23" s="402"/>
      <c r="K23" s="403"/>
      <c r="L23" s="391" t="s">
        <v>44</v>
      </c>
      <c r="M23" s="391"/>
      <c r="N23" s="391" t="s">
        <v>48</v>
      </c>
      <c r="O23" s="391"/>
      <c r="P23" s="392"/>
      <c r="Q23" s="392"/>
      <c r="R23" s="100"/>
      <c r="S23" s="100"/>
    </row>
    <row r="24" spans="1:19" ht="18" customHeight="1" thickBot="1">
      <c r="A24" s="396"/>
      <c r="B24" s="397"/>
      <c r="C24" s="391"/>
      <c r="D24" s="391"/>
      <c r="E24" s="399"/>
      <c r="F24" s="401"/>
      <c r="G24" s="404"/>
      <c r="H24" s="405"/>
      <c r="I24" s="399"/>
      <c r="J24" s="404"/>
      <c r="K24" s="405"/>
      <c r="L24" s="391"/>
      <c r="M24" s="391"/>
      <c r="N24" s="391"/>
      <c r="O24" s="391"/>
      <c r="P24" s="392"/>
      <c r="Q24" s="392"/>
      <c r="R24" s="100"/>
      <c r="S24" s="100"/>
    </row>
    <row r="25" spans="1:19" ht="12" customHeight="1" thickBot="1">
      <c r="A25" s="37" t="s">
        <v>1</v>
      </c>
      <c r="B25" s="224">
        <v>39</v>
      </c>
      <c r="C25" s="387">
        <v>0</v>
      </c>
      <c r="D25" s="387"/>
      <c r="E25" s="225">
        <v>0</v>
      </c>
      <c r="F25" s="37"/>
      <c r="G25" s="388">
        <v>2</v>
      </c>
      <c r="H25" s="388"/>
      <c r="I25" s="377">
        <v>0</v>
      </c>
      <c r="J25" s="378"/>
      <c r="K25" s="379"/>
      <c r="L25" s="389">
        <v>11</v>
      </c>
      <c r="M25" s="390"/>
      <c r="N25" s="385">
        <f aca="true" t="shared" si="0" ref="N25:N30">SUM(B25:M25)</f>
        <v>52</v>
      </c>
      <c r="O25" s="386"/>
      <c r="P25" s="100"/>
      <c r="Q25" s="100"/>
      <c r="R25" s="100"/>
      <c r="S25" s="100"/>
    </row>
    <row r="26" spans="1:19" ht="12" customHeight="1" thickBot="1">
      <c r="A26" s="37" t="s">
        <v>41</v>
      </c>
      <c r="B26" s="224">
        <v>38</v>
      </c>
      <c r="C26" s="387">
        <v>2</v>
      </c>
      <c r="D26" s="387"/>
      <c r="E26" s="225">
        <v>0</v>
      </c>
      <c r="F26" s="37"/>
      <c r="G26" s="388">
        <v>1</v>
      </c>
      <c r="H26" s="388"/>
      <c r="I26" s="377">
        <v>0</v>
      </c>
      <c r="J26" s="378"/>
      <c r="K26" s="379"/>
      <c r="L26" s="389">
        <v>11</v>
      </c>
      <c r="M26" s="390"/>
      <c r="N26" s="385">
        <f t="shared" si="0"/>
        <v>52</v>
      </c>
      <c r="O26" s="386"/>
      <c r="P26" s="100"/>
      <c r="Q26" s="100"/>
      <c r="R26" s="100"/>
      <c r="S26" s="100"/>
    </row>
    <row r="27" spans="1:19" ht="11.25" customHeight="1" thickBot="1">
      <c r="A27" s="37" t="s">
        <v>42</v>
      </c>
      <c r="B27" s="224">
        <v>34</v>
      </c>
      <c r="C27" s="387">
        <v>3</v>
      </c>
      <c r="D27" s="387"/>
      <c r="E27" s="225">
        <v>5</v>
      </c>
      <c r="F27" s="37"/>
      <c r="G27" s="388">
        <v>2</v>
      </c>
      <c r="H27" s="388"/>
      <c r="I27" s="377">
        <v>0</v>
      </c>
      <c r="J27" s="378"/>
      <c r="K27" s="379"/>
      <c r="L27" s="389">
        <v>8</v>
      </c>
      <c r="M27" s="390"/>
      <c r="N27" s="385">
        <f t="shared" si="0"/>
        <v>52</v>
      </c>
      <c r="O27" s="386"/>
      <c r="P27" s="100"/>
      <c r="Q27" s="100"/>
      <c r="R27" s="100"/>
      <c r="S27" s="100"/>
    </row>
    <row r="28" spans="1:19" ht="13.5" customHeight="1" thickBot="1">
      <c r="A28" s="37" t="s">
        <v>178</v>
      </c>
      <c r="B28" s="224">
        <v>31</v>
      </c>
      <c r="C28" s="373">
        <v>3</v>
      </c>
      <c r="D28" s="374"/>
      <c r="E28" s="225">
        <v>5</v>
      </c>
      <c r="F28" s="37"/>
      <c r="G28" s="375">
        <v>2</v>
      </c>
      <c r="H28" s="376"/>
      <c r="I28" s="377">
        <v>0</v>
      </c>
      <c r="J28" s="378"/>
      <c r="K28" s="379"/>
      <c r="L28" s="383">
        <v>11</v>
      </c>
      <c r="M28" s="384"/>
      <c r="N28" s="385">
        <f t="shared" si="0"/>
        <v>52</v>
      </c>
      <c r="O28" s="386"/>
      <c r="P28" s="100"/>
      <c r="Q28" s="100"/>
      <c r="R28" s="100"/>
      <c r="S28" s="100"/>
    </row>
    <row r="29" spans="1:19" ht="13.5" customHeight="1" thickBot="1">
      <c r="A29" s="37" t="s">
        <v>70</v>
      </c>
      <c r="B29" s="224">
        <v>27</v>
      </c>
      <c r="C29" s="387">
        <v>2</v>
      </c>
      <c r="D29" s="387"/>
      <c r="E29" s="225">
        <v>0</v>
      </c>
      <c r="F29" s="224">
        <v>4</v>
      </c>
      <c r="G29" s="388">
        <v>2</v>
      </c>
      <c r="H29" s="388"/>
      <c r="I29" s="377">
        <v>6</v>
      </c>
      <c r="J29" s="378"/>
      <c r="K29" s="379"/>
      <c r="L29" s="389">
        <v>2</v>
      </c>
      <c r="M29" s="390"/>
      <c r="N29" s="385">
        <f t="shared" si="0"/>
        <v>43</v>
      </c>
      <c r="O29" s="386"/>
      <c r="P29" s="100"/>
      <c r="Q29" s="100"/>
      <c r="R29" s="100"/>
      <c r="S29" s="100"/>
    </row>
    <row r="30" spans="1:19" ht="18" customHeight="1" thickBot="1">
      <c r="A30" s="85" t="s">
        <v>0</v>
      </c>
      <c r="B30" s="91">
        <f>SUM(B25:B29)</f>
        <v>169</v>
      </c>
      <c r="C30" s="361">
        <f>SUM(C25:D29)</f>
        <v>10</v>
      </c>
      <c r="D30" s="361"/>
      <c r="E30" s="86">
        <v>10</v>
      </c>
      <c r="F30" s="91">
        <v>4</v>
      </c>
      <c r="G30" s="362">
        <f>SUM(G25:H29)</f>
        <v>9</v>
      </c>
      <c r="H30" s="363"/>
      <c r="I30" s="364">
        <v>6</v>
      </c>
      <c r="J30" s="365"/>
      <c r="K30" s="366"/>
      <c r="L30" s="367">
        <f>SUM(L25:M29)</f>
        <v>43</v>
      </c>
      <c r="M30" s="368"/>
      <c r="N30" s="367">
        <f t="shared" si="0"/>
        <v>251</v>
      </c>
      <c r="O30" s="368"/>
      <c r="P30" s="100"/>
      <c r="Q30" s="100"/>
      <c r="R30" s="100"/>
      <c r="S30" s="100"/>
    </row>
    <row r="31" spans="1:19" ht="17.25" customHeight="1" thickBot="1">
      <c r="A31" s="380" t="s">
        <v>56</v>
      </c>
      <c r="B31" s="380"/>
      <c r="C31" s="101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0"/>
      <c r="Q31" s="100"/>
      <c r="R31" s="100"/>
      <c r="S31" s="100"/>
    </row>
    <row r="32" spans="1:19" ht="12" customHeight="1" thickBot="1">
      <c r="A32" s="344" t="s">
        <v>7</v>
      </c>
      <c r="B32" s="369" t="s">
        <v>6</v>
      </c>
      <c r="C32" s="354" t="s">
        <v>8</v>
      </c>
      <c r="D32" s="369" t="s">
        <v>9</v>
      </c>
      <c r="E32" s="369"/>
      <c r="F32" s="369"/>
      <c r="G32" s="369"/>
      <c r="H32" s="369"/>
      <c r="I32" s="370"/>
      <c r="J32" s="348" t="s">
        <v>14</v>
      </c>
      <c r="K32" s="349"/>
      <c r="L32" s="349"/>
      <c r="M32" s="349"/>
      <c r="N32" s="349"/>
      <c r="O32" s="349"/>
      <c r="P32" s="349"/>
      <c r="Q32" s="349"/>
      <c r="R32" s="349"/>
      <c r="S32" s="350"/>
    </row>
    <row r="33" spans="1:19" ht="14.25" customHeight="1" thickBot="1">
      <c r="A33" s="344"/>
      <c r="B33" s="369"/>
      <c r="C33" s="355"/>
      <c r="D33" s="344" t="s">
        <v>10</v>
      </c>
      <c r="E33" s="354" t="s">
        <v>15</v>
      </c>
      <c r="F33" s="357" t="s">
        <v>11</v>
      </c>
      <c r="G33" s="358"/>
      <c r="H33" s="359"/>
      <c r="I33" s="371"/>
      <c r="J33" s="351"/>
      <c r="K33" s="352"/>
      <c r="L33" s="352"/>
      <c r="M33" s="352"/>
      <c r="N33" s="352"/>
      <c r="O33" s="352"/>
      <c r="P33" s="352"/>
      <c r="Q33" s="352"/>
      <c r="R33" s="352"/>
      <c r="S33" s="353"/>
    </row>
    <row r="34" spans="1:19" ht="22.5" customHeight="1" thickBot="1">
      <c r="A34" s="344"/>
      <c r="B34" s="369"/>
      <c r="C34" s="355"/>
      <c r="D34" s="344"/>
      <c r="E34" s="355"/>
      <c r="F34" s="341" t="s">
        <v>13</v>
      </c>
      <c r="G34" s="341"/>
      <c r="H34" s="341"/>
      <c r="I34" s="371"/>
      <c r="J34" s="341" t="s">
        <v>1</v>
      </c>
      <c r="K34" s="341"/>
      <c r="L34" s="341" t="s">
        <v>2</v>
      </c>
      <c r="M34" s="341"/>
      <c r="N34" s="341" t="s">
        <v>3</v>
      </c>
      <c r="O34" s="341"/>
      <c r="P34" s="360" t="s">
        <v>97</v>
      </c>
      <c r="Q34" s="360"/>
      <c r="R34" s="360" t="s">
        <v>98</v>
      </c>
      <c r="S34" s="360"/>
    </row>
    <row r="35" spans="1:19" ht="15" customHeight="1" thickBot="1">
      <c r="A35" s="344"/>
      <c r="B35" s="369"/>
      <c r="C35" s="355"/>
      <c r="D35" s="344"/>
      <c r="E35" s="355"/>
      <c r="F35" s="344" t="s">
        <v>12</v>
      </c>
      <c r="G35" s="344"/>
      <c r="H35" s="345" t="s">
        <v>172</v>
      </c>
      <c r="I35" s="372"/>
      <c r="J35" s="20" t="s">
        <v>50</v>
      </c>
      <c r="K35" s="20" t="s">
        <v>49</v>
      </c>
      <c r="L35" s="20" t="s">
        <v>51</v>
      </c>
      <c r="M35" s="20" t="s">
        <v>52</v>
      </c>
      <c r="N35" s="20" t="s">
        <v>53</v>
      </c>
      <c r="O35" s="20" t="s">
        <v>54</v>
      </c>
      <c r="P35" s="103" t="s">
        <v>99</v>
      </c>
      <c r="Q35" s="103" t="s">
        <v>100</v>
      </c>
      <c r="R35" s="103" t="s">
        <v>102</v>
      </c>
      <c r="S35" s="103" t="s">
        <v>101</v>
      </c>
    </row>
    <row r="36" spans="1:19" ht="23.25" customHeight="1" thickBot="1">
      <c r="A36" s="344"/>
      <c r="B36" s="369"/>
      <c r="C36" s="355"/>
      <c r="D36" s="344"/>
      <c r="E36" s="355"/>
      <c r="F36" s="344"/>
      <c r="G36" s="344"/>
      <c r="H36" s="346"/>
      <c r="I36" s="381" t="s">
        <v>175</v>
      </c>
      <c r="J36" s="341" t="s">
        <v>55</v>
      </c>
      <c r="K36" s="341"/>
      <c r="L36" s="341" t="s">
        <v>55</v>
      </c>
      <c r="M36" s="341"/>
      <c r="N36" s="341" t="s">
        <v>55</v>
      </c>
      <c r="O36" s="341"/>
      <c r="P36" s="341" t="s">
        <v>55</v>
      </c>
      <c r="Q36" s="341"/>
      <c r="R36" s="341" t="s">
        <v>55</v>
      </c>
      <c r="S36" s="341"/>
    </row>
    <row r="37" spans="1:19" ht="69" customHeight="1" thickBot="1">
      <c r="A37" s="344"/>
      <c r="B37" s="369"/>
      <c r="C37" s="356"/>
      <c r="D37" s="344"/>
      <c r="E37" s="356"/>
      <c r="F37" s="344"/>
      <c r="G37" s="344"/>
      <c r="H37" s="347"/>
      <c r="I37" s="382"/>
      <c r="J37" s="20">
        <v>17</v>
      </c>
      <c r="K37" s="20">
        <v>22</v>
      </c>
      <c r="L37" s="20">
        <v>17</v>
      </c>
      <c r="M37" s="20" t="s">
        <v>185</v>
      </c>
      <c r="N37" s="20" t="s">
        <v>186</v>
      </c>
      <c r="O37" s="230" t="s">
        <v>204</v>
      </c>
      <c r="P37" s="97" t="s">
        <v>187</v>
      </c>
      <c r="Q37" s="97" t="s">
        <v>182</v>
      </c>
      <c r="R37" s="4" t="s">
        <v>205</v>
      </c>
      <c r="S37" s="4" t="s">
        <v>173</v>
      </c>
    </row>
    <row r="38" spans="1:19" ht="15" customHeight="1" thickBot="1">
      <c r="A38" s="90"/>
      <c r="B38" s="39" t="s">
        <v>16</v>
      </c>
      <c r="C38" s="90"/>
      <c r="D38" s="90"/>
      <c r="E38" s="90"/>
      <c r="F38" s="342"/>
      <c r="G38" s="342"/>
      <c r="H38" s="40"/>
      <c r="I38" s="40"/>
      <c r="J38" s="28">
        <v>36</v>
      </c>
      <c r="K38" s="28">
        <v>36</v>
      </c>
      <c r="L38" s="28">
        <v>36</v>
      </c>
      <c r="M38" s="28">
        <v>36</v>
      </c>
      <c r="N38" s="28">
        <v>36</v>
      </c>
      <c r="O38" s="28">
        <v>36</v>
      </c>
      <c r="P38" s="28">
        <v>36</v>
      </c>
      <c r="Q38" s="28">
        <v>36</v>
      </c>
      <c r="R38" s="28">
        <v>36</v>
      </c>
      <c r="S38" s="28">
        <v>36</v>
      </c>
    </row>
    <row r="39" spans="1:19" ht="12.75" thickBot="1">
      <c r="A39" s="41" t="s">
        <v>17</v>
      </c>
      <c r="B39" s="42" t="s">
        <v>18</v>
      </c>
      <c r="C39" s="104" t="s">
        <v>156</v>
      </c>
      <c r="D39" s="31">
        <f>SUM(D51:D54,D41:D49)</f>
        <v>2106</v>
      </c>
      <c r="E39" s="31">
        <f>SUM(E41:E49,E51:E54)</f>
        <v>702</v>
      </c>
      <c r="F39" s="317">
        <f>SUM(F40,F50)</f>
        <v>1404</v>
      </c>
      <c r="G39" s="317"/>
      <c r="H39" s="31">
        <f>SUM(H41:H49,H51:H54)</f>
        <v>836</v>
      </c>
      <c r="I39" s="31"/>
      <c r="J39" s="13">
        <f>SUM(J41:J49,J51:J54)</f>
        <v>612</v>
      </c>
      <c r="K39" s="13">
        <f>SUM(K41:K49,K51:K54)</f>
        <v>792</v>
      </c>
      <c r="L39" s="96"/>
      <c r="M39" s="96"/>
      <c r="N39" s="96"/>
      <c r="O39" s="96"/>
      <c r="P39" s="96"/>
      <c r="Q39" s="96"/>
      <c r="R39" s="96"/>
      <c r="S39" s="96"/>
    </row>
    <row r="40" spans="1:19" ht="24.75" thickBot="1">
      <c r="A40" s="43" t="s">
        <v>64</v>
      </c>
      <c r="B40" s="44" t="s">
        <v>65</v>
      </c>
      <c r="C40" s="106" t="s">
        <v>180</v>
      </c>
      <c r="D40" s="107">
        <f>SUM(E40:G40)</f>
        <v>1185</v>
      </c>
      <c r="E40" s="107">
        <f>SUM(E41:E49)</f>
        <v>395</v>
      </c>
      <c r="F40" s="343">
        <f>SUM(F41:G49)</f>
        <v>790</v>
      </c>
      <c r="G40" s="343"/>
      <c r="H40" s="45">
        <f>SUM(H41:H49)</f>
        <v>533</v>
      </c>
      <c r="I40" s="31"/>
      <c r="J40" s="46">
        <f>SUM(J41:J49)</f>
        <v>342</v>
      </c>
      <c r="K40" s="47">
        <f>SUM(K41:K49)</f>
        <v>448</v>
      </c>
      <c r="L40" s="13"/>
      <c r="M40" s="13"/>
      <c r="N40" s="13"/>
      <c r="O40" s="13"/>
      <c r="P40" s="13"/>
      <c r="Q40" s="13"/>
      <c r="R40" s="13"/>
      <c r="S40" s="13"/>
    </row>
    <row r="41" spans="1:19" ht="12.75">
      <c r="A41" s="216" t="s">
        <v>196</v>
      </c>
      <c r="B41" s="108" t="s">
        <v>73</v>
      </c>
      <c r="C41" s="109" t="s">
        <v>161</v>
      </c>
      <c r="D41" s="212">
        <f aca="true" t="shared" si="1" ref="D41:D54">SUM(E41:F41)</f>
        <v>175</v>
      </c>
      <c r="E41" s="212">
        <v>58</v>
      </c>
      <c r="F41" s="339">
        <f aca="true" t="shared" si="2" ref="F41:F47">SUM(J41:K41)</f>
        <v>117</v>
      </c>
      <c r="G41" s="340"/>
      <c r="H41" s="212">
        <v>117</v>
      </c>
      <c r="I41" s="110"/>
      <c r="J41" s="110">
        <v>51</v>
      </c>
      <c r="K41" s="110">
        <v>66</v>
      </c>
      <c r="L41" s="19"/>
      <c r="M41" s="19"/>
      <c r="N41" s="19"/>
      <c r="O41" s="19"/>
      <c r="P41" s="19"/>
      <c r="Q41" s="19"/>
      <c r="R41" s="19"/>
      <c r="S41" s="1"/>
    </row>
    <row r="42" spans="1:19" ht="12.75">
      <c r="A42" s="217" t="s">
        <v>162</v>
      </c>
      <c r="B42" s="81" t="s">
        <v>194</v>
      </c>
      <c r="C42" s="111" t="s">
        <v>174</v>
      </c>
      <c r="D42" s="213">
        <f t="shared" si="1"/>
        <v>234</v>
      </c>
      <c r="E42" s="214">
        <v>78</v>
      </c>
      <c r="F42" s="297">
        <f>SUM(J42:K42)</f>
        <v>156</v>
      </c>
      <c r="G42" s="298"/>
      <c r="H42" s="214">
        <v>82</v>
      </c>
      <c r="I42" s="112"/>
      <c r="J42" s="112">
        <v>68</v>
      </c>
      <c r="K42" s="112">
        <v>88</v>
      </c>
      <c r="L42" s="19"/>
      <c r="M42" s="19"/>
      <c r="N42" s="19"/>
      <c r="O42" s="19"/>
      <c r="P42" s="19"/>
      <c r="Q42" s="19"/>
      <c r="R42" s="19"/>
      <c r="S42" s="1"/>
    </row>
    <row r="43" spans="1:19" ht="12.75">
      <c r="A43" s="217" t="s">
        <v>163</v>
      </c>
      <c r="B43" s="81" t="s">
        <v>169</v>
      </c>
      <c r="C43" s="111" t="s">
        <v>170</v>
      </c>
      <c r="D43" s="213">
        <f t="shared" si="1"/>
        <v>176</v>
      </c>
      <c r="E43" s="214">
        <v>59</v>
      </c>
      <c r="F43" s="297">
        <f>SUM(J43:K43)</f>
        <v>117</v>
      </c>
      <c r="G43" s="298"/>
      <c r="H43" s="214">
        <v>117</v>
      </c>
      <c r="I43" s="112"/>
      <c r="J43" s="112">
        <v>51</v>
      </c>
      <c r="K43" s="112">
        <v>66</v>
      </c>
      <c r="L43" s="16"/>
      <c r="M43" s="16"/>
      <c r="N43" s="16"/>
      <c r="O43" s="16"/>
      <c r="P43" s="16"/>
      <c r="Q43" s="16"/>
      <c r="R43" s="16"/>
      <c r="S43" s="2"/>
    </row>
    <row r="44" spans="1:19" ht="12.75">
      <c r="A44" s="217" t="s">
        <v>197</v>
      </c>
      <c r="B44" s="114" t="s">
        <v>176</v>
      </c>
      <c r="C44" s="115" t="s">
        <v>161</v>
      </c>
      <c r="D44" s="213">
        <f t="shared" si="1"/>
        <v>105</v>
      </c>
      <c r="E44" s="215">
        <v>35</v>
      </c>
      <c r="F44" s="297">
        <f>SUM(J44:K44)</f>
        <v>70</v>
      </c>
      <c r="G44" s="298"/>
      <c r="H44" s="215">
        <v>35</v>
      </c>
      <c r="I44" s="116"/>
      <c r="J44" s="116">
        <v>34</v>
      </c>
      <c r="K44" s="116">
        <v>36</v>
      </c>
      <c r="L44" s="16"/>
      <c r="M44" s="16"/>
      <c r="N44" s="16"/>
      <c r="O44" s="16"/>
      <c r="P44" s="16"/>
      <c r="Q44" s="16"/>
      <c r="R44" s="16"/>
      <c r="S44" s="2"/>
    </row>
    <row r="45" spans="1:19" ht="12.75">
      <c r="A45" s="217" t="s">
        <v>165</v>
      </c>
      <c r="B45" s="81" t="s">
        <v>164</v>
      </c>
      <c r="C45" s="111" t="s">
        <v>161</v>
      </c>
      <c r="D45" s="213">
        <f t="shared" si="1"/>
        <v>117</v>
      </c>
      <c r="E45" s="214">
        <v>39</v>
      </c>
      <c r="F45" s="297">
        <f t="shared" si="2"/>
        <v>78</v>
      </c>
      <c r="G45" s="298"/>
      <c r="H45" s="214">
        <v>78</v>
      </c>
      <c r="I45" s="112"/>
      <c r="J45" s="112">
        <v>34</v>
      </c>
      <c r="K45" s="112">
        <v>44</v>
      </c>
      <c r="L45" s="16"/>
      <c r="M45" s="16"/>
      <c r="N45" s="16"/>
      <c r="O45" s="16"/>
      <c r="P45" s="16"/>
      <c r="Q45" s="16"/>
      <c r="R45" s="16"/>
      <c r="S45" s="2"/>
    </row>
    <row r="46" spans="1:19" ht="12.75">
      <c r="A46" s="217" t="s">
        <v>166</v>
      </c>
      <c r="B46" s="81" t="s">
        <v>76</v>
      </c>
      <c r="C46" s="111" t="s">
        <v>161</v>
      </c>
      <c r="D46" s="213">
        <f t="shared" si="1"/>
        <v>162</v>
      </c>
      <c r="E46" s="214">
        <v>54</v>
      </c>
      <c r="F46" s="297">
        <f>SUM(J46:K46)</f>
        <v>108</v>
      </c>
      <c r="G46" s="298"/>
      <c r="H46" s="214">
        <v>54</v>
      </c>
      <c r="I46" s="112"/>
      <c r="J46" s="112">
        <v>34</v>
      </c>
      <c r="K46" s="112">
        <v>74</v>
      </c>
      <c r="L46" s="16"/>
      <c r="M46" s="16"/>
      <c r="N46" s="16"/>
      <c r="O46" s="16"/>
      <c r="P46" s="16"/>
      <c r="Q46" s="16"/>
      <c r="R46" s="16"/>
      <c r="S46" s="2"/>
    </row>
    <row r="47" spans="1:19" ht="12.75">
      <c r="A47" s="217" t="s">
        <v>167</v>
      </c>
      <c r="B47" s="81" t="s">
        <v>78</v>
      </c>
      <c r="C47" s="111" t="s">
        <v>161</v>
      </c>
      <c r="D47" s="213">
        <f t="shared" si="1"/>
        <v>108</v>
      </c>
      <c r="E47" s="214">
        <v>36</v>
      </c>
      <c r="F47" s="297">
        <f t="shared" si="2"/>
        <v>72</v>
      </c>
      <c r="G47" s="298"/>
      <c r="H47" s="214">
        <v>30</v>
      </c>
      <c r="I47" s="112"/>
      <c r="J47" s="112">
        <v>34</v>
      </c>
      <c r="K47" s="112">
        <v>38</v>
      </c>
      <c r="L47" s="16"/>
      <c r="M47" s="16"/>
      <c r="N47" s="16"/>
      <c r="O47" s="16"/>
      <c r="P47" s="16"/>
      <c r="Q47" s="16"/>
      <c r="R47" s="16"/>
      <c r="S47" s="2"/>
    </row>
    <row r="48" spans="1:19" ht="12.75">
      <c r="A48" s="217" t="s">
        <v>168</v>
      </c>
      <c r="B48" s="113" t="s">
        <v>77</v>
      </c>
      <c r="C48" s="111" t="s">
        <v>161</v>
      </c>
      <c r="D48" s="213">
        <f t="shared" si="1"/>
        <v>54</v>
      </c>
      <c r="E48" s="214">
        <v>18</v>
      </c>
      <c r="F48" s="297">
        <f>SUM(J48:K48)</f>
        <v>36</v>
      </c>
      <c r="G48" s="298"/>
      <c r="H48" s="214">
        <v>10</v>
      </c>
      <c r="I48" s="112"/>
      <c r="J48" s="112">
        <v>0</v>
      </c>
      <c r="K48" s="112">
        <v>36</v>
      </c>
      <c r="L48" s="16"/>
      <c r="M48" s="16"/>
      <c r="N48" s="16"/>
      <c r="O48" s="16"/>
      <c r="P48" s="16"/>
      <c r="Q48" s="16"/>
      <c r="R48" s="16"/>
      <c r="S48" s="2"/>
    </row>
    <row r="49" spans="1:19" ht="13.5" thickBot="1">
      <c r="A49" s="218" t="s">
        <v>171</v>
      </c>
      <c r="B49" s="113" t="s">
        <v>195</v>
      </c>
      <c r="C49" s="111" t="s">
        <v>235</v>
      </c>
      <c r="D49" s="213">
        <f t="shared" si="1"/>
        <v>54</v>
      </c>
      <c r="E49" s="214">
        <v>18</v>
      </c>
      <c r="F49" s="335">
        <f>SUM(J49:K49)</f>
        <v>36</v>
      </c>
      <c r="G49" s="336"/>
      <c r="H49" s="214">
        <v>10</v>
      </c>
      <c r="I49" s="112"/>
      <c r="J49" s="112">
        <v>36</v>
      </c>
      <c r="K49" s="112">
        <v>0</v>
      </c>
      <c r="L49" s="95"/>
      <c r="M49" s="95"/>
      <c r="N49" s="16"/>
      <c r="O49" s="16"/>
      <c r="P49" s="16"/>
      <c r="Q49" s="16"/>
      <c r="R49" s="16"/>
      <c r="S49" s="2"/>
    </row>
    <row r="50" spans="1:19" ht="24.75" thickBot="1">
      <c r="A50" s="219" t="s">
        <v>198</v>
      </c>
      <c r="B50" s="194" t="s">
        <v>66</v>
      </c>
      <c r="C50" s="195" t="s">
        <v>153</v>
      </c>
      <c r="D50" s="222">
        <f t="shared" si="1"/>
        <v>921</v>
      </c>
      <c r="E50" s="222">
        <f>SUM(E51:E54)</f>
        <v>307</v>
      </c>
      <c r="F50" s="337">
        <f>SUM(F51:G54)</f>
        <v>614</v>
      </c>
      <c r="G50" s="338"/>
      <c r="H50" s="222">
        <f>SUM(H51:H54)</f>
        <v>303</v>
      </c>
      <c r="I50" s="188"/>
      <c r="J50" s="188">
        <f>SUM(J51:J54)</f>
        <v>270</v>
      </c>
      <c r="K50" s="188">
        <f>SUM(K51:K54)</f>
        <v>344</v>
      </c>
      <c r="L50" s="196"/>
      <c r="M50" s="196"/>
      <c r="N50" s="197"/>
      <c r="O50" s="197"/>
      <c r="P50" s="197"/>
      <c r="Q50" s="197"/>
      <c r="R50" s="197"/>
      <c r="S50" s="197"/>
    </row>
    <row r="51" spans="1:19" ht="12.75">
      <c r="A51" s="220" t="s">
        <v>199</v>
      </c>
      <c r="B51" s="203" t="s">
        <v>192</v>
      </c>
      <c r="C51" s="210" t="s">
        <v>152</v>
      </c>
      <c r="D51" s="213">
        <f t="shared" si="1"/>
        <v>231</v>
      </c>
      <c r="E51" s="213">
        <v>77</v>
      </c>
      <c r="F51" s="339">
        <f>SUM(J51:K51)</f>
        <v>154</v>
      </c>
      <c r="G51" s="340"/>
      <c r="H51" s="213">
        <v>74</v>
      </c>
      <c r="I51" s="124"/>
      <c r="J51" s="204">
        <v>66</v>
      </c>
      <c r="K51" s="204">
        <v>88</v>
      </c>
      <c r="L51" s="124"/>
      <c r="M51" s="124"/>
      <c r="N51" s="15"/>
      <c r="O51" s="15"/>
      <c r="P51" s="15"/>
      <c r="Q51" s="15"/>
      <c r="R51" s="15"/>
      <c r="S51" s="5"/>
    </row>
    <row r="52" spans="1:19" ht="12.75">
      <c r="A52" s="217" t="s">
        <v>200</v>
      </c>
      <c r="B52" s="48" t="s">
        <v>193</v>
      </c>
      <c r="C52" s="211" t="s">
        <v>149</v>
      </c>
      <c r="D52" s="214">
        <f t="shared" si="1"/>
        <v>241</v>
      </c>
      <c r="E52" s="214">
        <v>80</v>
      </c>
      <c r="F52" s="297">
        <f>SUM(J52:K52)</f>
        <v>161</v>
      </c>
      <c r="G52" s="298"/>
      <c r="H52" s="214">
        <v>75</v>
      </c>
      <c r="I52" s="186"/>
      <c r="J52" s="112">
        <v>68</v>
      </c>
      <c r="K52" s="112">
        <v>93</v>
      </c>
      <c r="L52" s="186"/>
      <c r="M52" s="186"/>
      <c r="N52" s="16"/>
      <c r="O52" s="16"/>
      <c r="P52" s="16"/>
      <c r="Q52" s="16"/>
      <c r="R52" s="16"/>
      <c r="S52" s="2"/>
    </row>
    <row r="53" spans="1:19" ht="12.75">
      <c r="A53" s="217" t="s">
        <v>201</v>
      </c>
      <c r="B53" s="48" t="s">
        <v>74</v>
      </c>
      <c r="C53" s="211" t="s">
        <v>152</v>
      </c>
      <c r="D53" s="214">
        <f t="shared" si="1"/>
        <v>234</v>
      </c>
      <c r="E53" s="214">
        <v>78</v>
      </c>
      <c r="F53" s="297">
        <f>SUM(J53:K53)</f>
        <v>156</v>
      </c>
      <c r="G53" s="298"/>
      <c r="H53" s="214">
        <v>82</v>
      </c>
      <c r="I53" s="185"/>
      <c r="J53" s="112">
        <v>68</v>
      </c>
      <c r="K53" s="112">
        <v>88</v>
      </c>
      <c r="L53" s="186"/>
      <c r="M53" s="186"/>
      <c r="N53" s="16"/>
      <c r="O53" s="16"/>
      <c r="P53" s="16"/>
      <c r="Q53" s="16"/>
      <c r="R53" s="16"/>
      <c r="S53" s="2"/>
    </row>
    <row r="54" spans="1:19" ht="13.5" thickBot="1">
      <c r="A54" s="221" t="s">
        <v>202</v>
      </c>
      <c r="B54" s="205" t="s">
        <v>75</v>
      </c>
      <c r="C54" s="206" t="s">
        <v>161</v>
      </c>
      <c r="D54" s="215">
        <f t="shared" si="1"/>
        <v>215</v>
      </c>
      <c r="E54" s="215">
        <v>72</v>
      </c>
      <c r="F54" s="335">
        <f>SUM(J54:K54)</f>
        <v>143</v>
      </c>
      <c r="G54" s="336"/>
      <c r="H54" s="215">
        <v>72</v>
      </c>
      <c r="I54" s="207"/>
      <c r="J54" s="207">
        <v>68</v>
      </c>
      <c r="K54" s="207">
        <v>75</v>
      </c>
      <c r="L54" s="18"/>
      <c r="M54" s="18"/>
      <c r="N54" s="18"/>
      <c r="O54" s="18"/>
      <c r="P54" s="18"/>
      <c r="Q54" s="18"/>
      <c r="R54" s="18"/>
      <c r="S54" s="6"/>
    </row>
    <row r="55" spans="1:19" ht="24.75" thickBot="1">
      <c r="A55" s="198" t="s">
        <v>80</v>
      </c>
      <c r="B55" s="199" t="s">
        <v>81</v>
      </c>
      <c r="C55" s="200" t="s">
        <v>183</v>
      </c>
      <c r="D55" s="223">
        <f aca="true" t="shared" si="3" ref="D55:D66">SUM(E55:G55)</f>
        <v>1041</v>
      </c>
      <c r="E55" s="209">
        <f>SUM(E56:E60)</f>
        <v>369</v>
      </c>
      <c r="F55" s="333">
        <f>SUM(F56:G60)</f>
        <v>672</v>
      </c>
      <c r="G55" s="333"/>
      <c r="H55" s="208">
        <f>SUM(H56:H60)</f>
        <v>546</v>
      </c>
      <c r="I55" s="187"/>
      <c r="J55" s="201">
        <v>0</v>
      </c>
      <c r="K55" s="202">
        <v>0</v>
      </c>
      <c r="L55" s="189">
        <f>SUM(L56:L60)</f>
        <v>85</v>
      </c>
      <c r="M55" s="263">
        <f aca="true" t="shared" si="4" ref="M55:S55">SUM(M56:M60)</f>
        <v>115</v>
      </c>
      <c r="N55" s="263">
        <f t="shared" si="4"/>
        <v>52</v>
      </c>
      <c r="O55" s="263">
        <f t="shared" si="4"/>
        <v>106</v>
      </c>
      <c r="P55" s="263">
        <f t="shared" si="4"/>
        <v>78</v>
      </c>
      <c r="Q55" s="263">
        <f t="shared" si="4"/>
        <v>72</v>
      </c>
      <c r="R55" s="263">
        <f t="shared" si="4"/>
        <v>112</v>
      </c>
      <c r="S55" s="263">
        <f t="shared" si="4"/>
        <v>52</v>
      </c>
    </row>
    <row r="56" spans="1:19" ht="12">
      <c r="A56" s="120" t="s">
        <v>82</v>
      </c>
      <c r="B56" s="52" t="s">
        <v>83</v>
      </c>
      <c r="C56" s="56" t="s">
        <v>206</v>
      </c>
      <c r="D56" s="121">
        <f t="shared" si="3"/>
        <v>58</v>
      </c>
      <c r="E56" s="177">
        <v>10</v>
      </c>
      <c r="F56" s="334">
        <f>SUM(L56:S56)</f>
        <v>48</v>
      </c>
      <c r="G56" s="334"/>
      <c r="H56" s="179">
        <v>6</v>
      </c>
      <c r="I56" s="123"/>
      <c r="J56" s="124"/>
      <c r="K56" s="124"/>
      <c r="L56" s="125"/>
      <c r="M56" s="125"/>
      <c r="N56" s="125"/>
      <c r="O56" s="125"/>
      <c r="P56" s="125"/>
      <c r="Q56" s="125"/>
      <c r="R56" s="125">
        <v>48</v>
      </c>
      <c r="S56" s="126"/>
    </row>
    <row r="57" spans="1:19" ht="12">
      <c r="A57" s="127" t="s">
        <v>84</v>
      </c>
      <c r="B57" s="128" t="s">
        <v>74</v>
      </c>
      <c r="C57" s="231" t="s">
        <v>207</v>
      </c>
      <c r="D57" s="129">
        <f t="shared" si="3"/>
        <v>58</v>
      </c>
      <c r="E57" s="175">
        <v>10</v>
      </c>
      <c r="F57" s="330">
        <f>SUM(L57:S57)</f>
        <v>48</v>
      </c>
      <c r="G57" s="330"/>
      <c r="H57" s="179">
        <v>6</v>
      </c>
      <c r="I57" s="122"/>
      <c r="J57" s="130"/>
      <c r="K57" s="95"/>
      <c r="L57" s="56">
        <v>17</v>
      </c>
      <c r="M57" s="56">
        <v>31</v>
      </c>
      <c r="N57" s="56"/>
      <c r="O57" s="56"/>
      <c r="P57" s="56"/>
      <c r="Q57" s="56"/>
      <c r="R57" s="56"/>
      <c r="S57" s="131"/>
    </row>
    <row r="58" spans="1:19" ht="12">
      <c r="A58" s="127" t="s">
        <v>85</v>
      </c>
      <c r="B58" s="128" t="s">
        <v>86</v>
      </c>
      <c r="C58" s="231" t="s">
        <v>207</v>
      </c>
      <c r="D58" s="129">
        <f t="shared" si="3"/>
        <v>58</v>
      </c>
      <c r="E58" s="175">
        <v>10</v>
      </c>
      <c r="F58" s="330">
        <f>SUM(L58:S58)</f>
        <v>48</v>
      </c>
      <c r="G58" s="330"/>
      <c r="H58" s="179">
        <v>6</v>
      </c>
      <c r="I58" s="122"/>
      <c r="J58" s="95"/>
      <c r="K58" s="95"/>
      <c r="L58" s="56"/>
      <c r="M58" s="56"/>
      <c r="N58" s="285"/>
      <c r="O58" s="56">
        <v>22</v>
      </c>
      <c r="P58" s="285">
        <v>26</v>
      </c>
      <c r="Q58" s="286"/>
      <c r="R58" s="56"/>
      <c r="S58" s="131"/>
    </row>
    <row r="59" spans="1:19" ht="12">
      <c r="A59" s="127" t="s">
        <v>87</v>
      </c>
      <c r="B59" s="128" t="s">
        <v>73</v>
      </c>
      <c r="C59" s="231" t="s">
        <v>233</v>
      </c>
      <c r="D59" s="129">
        <f t="shared" si="3"/>
        <v>339</v>
      </c>
      <c r="E59" s="175">
        <v>75</v>
      </c>
      <c r="F59" s="330">
        <f>SUM(L59:S59)</f>
        <v>264</v>
      </c>
      <c r="G59" s="330"/>
      <c r="H59" s="179">
        <v>264</v>
      </c>
      <c r="I59" s="122"/>
      <c r="J59" s="95"/>
      <c r="K59" s="95"/>
      <c r="L59" s="56">
        <v>34</v>
      </c>
      <c r="M59" s="56">
        <v>42</v>
      </c>
      <c r="N59" s="56">
        <v>26</v>
      </c>
      <c r="O59" s="56">
        <v>42</v>
      </c>
      <c r="P59" s="56">
        <v>26</v>
      </c>
      <c r="Q59" s="56">
        <v>36</v>
      </c>
      <c r="R59" s="56">
        <v>32</v>
      </c>
      <c r="S59" s="131">
        <v>26</v>
      </c>
    </row>
    <row r="60" spans="1:19" ht="12.75" thickBot="1">
      <c r="A60" s="132" t="s">
        <v>88</v>
      </c>
      <c r="B60" s="133" t="s">
        <v>4</v>
      </c>
      <c r="C60" s="232" t="s">
        <v>208</v>
      </c>
      <c r="D60" s="226">
        <f t="shared" si="3"/>
        <v>528</v>
      </c>
      <c r="E60" s="178">
        <v>264</v>
      </c>
      <c r="F60" s="331">
        <f>SUM(L60:S60)</f>
        <v>264</v>
      </c>
      <c r="G60" s="331"/>
      <c r="H60" s="180">
        <v>264</v>
      </c>
      <c r="I60" s="134"/>
      <c r="J60" s="92"/>
      <c r="K60" s="92"/>
      <c r="L60" s="227">
        <v>34</v>
      </c>
      <c r="M60" s="227">
        <v>42</v>
      </c>
      <c r="N60" s="227">
        <v>26</v>
      </c>
      <c r="O60" s="227">
        <v>42</v>
      </c>
      <c r="P60" s="227">
        <v>26</v>
      </c>
      <c r="Q60" s="227">
        <v>36</v>
      </c>
      <c r="R60" s="227">
        <v>32</v>
      </c>
      <c r="S60" s="131">
        <v>26</v>
      </c>
    </row>
    <row r="61" spans="1:19" ht="12.75" thickBot="1">
      <c r="A61" s="136" t="s">
        <v>89</v>
      </c>
      <c r="B61" s="50" t="s">
        <v>90</v>
      </c>
      <c r="C61" s="237" t="s">
        <v>236</v>
      </c>
      <c r="D61" s="264">
        <f>SUM(E61:G61)</f>
        <v>428</v>
      </c>
      <c r="E61" s="137">
        <f>SUM(E62:E66)</f>
        <v>142</v>
      </c>
      <c r="F61" s="332">
        <f>SUM(F62:G66)</f>
        <v>286</v>
      </c>
      <c r="G61" s="332"/>
      <c r="H61" s="234">
        <f>SUM(H62:H66)</f>
        <v>181</v>
      </c>
      <c r="I61" s="234"/>
      <c r="J61" s="138">
        <v>0</v>
      </c>
      <c r="K61" s="139">
        <v>0</v>
      </c>
      <c r="L61" s="234">
        <f>SUM(L62:L66)</f>
        <v>102</v>
      </c>
      <c r="M61" s="262">
        <f aca="true" t="shared" si="5" ref="M61:S61">SUM(M62:M66)</f>
        <v>42</v>
      </c>
      <c r="N61" s="262">
        <f t="shared" si="5"/>
        <v>0</v>
      </c>
      <c r="O61" s="262">
        <f t="shared" si="5"/>
        <v>0</v>
      </c>
      <c r="P61" s="262">
        <f t="shared" si="5"/>
        <v>52</v>
      </c>
      <c r="Q61" s="262">
        <f t="shared" si="5"/>
        <v>36</v>
      </c>
      <c r="R61" s="262">
        <f t="shared" si="5"/>
        <v>30</v>
      </c>
      <c r="S61" s="262">
        <f t="shared" si="5"/>
        <v>24</v>
      </c>
    </row>
    <row r="62" spans="1:19" ht="24">
      <c r="A62" s="51" t="s">
        <v>91</v>
      </c>
      <c r="B62" s="52" t="s">
        <v>92</v>
      </c>
      <c r="C62" s="233" t="s">
        <v>207</v>
      </c>
      <c r="D62" s="277">
        <f t="shared" si="3"/>
        <v>82</v>
      </c>
      <c r="E62" s="277">
        <v>27</v>
      </c>
      <c r="F62" s="316">
        <f>SUM(J62:S62)</f>
        <v>55</v>
      </c>
      <c r="G62" s="316"/>
      <c r="H62" s="250">
        <v>45</v>
      </c>
      <c r="I62" s="250"/>
      <c r="J62" s="124"/>
      <c r="K62" s="124"/>
      <c r="L62" s="280">
        <v>34</v>
      </c>
      <c r="M62" s="280">
        <v>21</v>
      </c>
      <c r="N62" s="15"/>
      <c r="O62" s="15"/>
      <c r="P62" s="15"/>
      <c r="Q62" s="15"/>
      <c r="R62" s="15"/>
      <c r="S62" s="5"/>
    </row>
    <row r="63" spans="1:19" ht="12">
      <c r="A63" s="127" t="s">
        <v>93</v>
      </c>
      <c r="B63" s="140" t="s">
        <v>94</v>
      </c>
      <c r="C63" s="281" t="s">
        <v>206</v>
      </c>
      <c r="D63" s="269">
        <f t="shared" si="3"/>
        <v>51</v>
      </c>
      <c r="E63" s="269">
        <v>17</v>
      </c>
      <c r="F63" s="321">
        <f>SUM(J63:S63)</f>
        <v>34</v>
      </c>
      <c r="G63" s="321"/>
      <c r="H63" s="122">
        <v>34</v>
      </c>
      <c r="I63" s="122"/>
      <c r="J63" s="186"/>
      <c r="K63" s="186"/>
      <c r="L63" s="281">
        <v>34</v>
      </c>
      <c r="M63" s="281"/>
      <c r="N63" s="16"/>
      <c r="O63" s="16"/>
      <c r="P63" s="16"/>
      <c r="Q63" s="16"/>
      <c r="R63" s="16"/>
      <c r="S63" s="2"/>
    </row>
    <row r="64" spans="1:19" ht="12">
      <c r="A64" s="127" t="s">
        <v>95</v>
      </c>
      <c r="B64" s="140" t="s">
        <v>96</v>
      </c>
      <c r="C64" s="281" t="s">
        <v>232</v>
      </c>
      <c r="D64" s="269">
        <f t="shared" si="3"/>
        <v>78</v>
      </c>
      <c r="E64" s="269">
        <v>26</v>
      </c>
      <c r="F64" s="321">
        <f>SUM(J64:S64)</f>
        <v>52</v>
      </c>
      <c r="G64" s="321"/>
      <c r="H64" s="122">
        <v>30</v>
      </c>
      <c r="I64" s="122"/>
      <c r="J64" s="186"/>
      <c r="K64" s="186"/>
      <c r="L64" s="186"/>
      <c r="M64" s="186"/>
      <c r="N64" s="285"/>
      <c r="O64" s="16"/>
      <c r="P64" s="16">
        <v>52</v>
      </c>
      <c r="Q64" s="16"/>
      <c r="R64" s="16"/>
      <c r="S64" s="2"/>
    </row>
    <row r="65" spans="1:19" ht="25.5" customHeight="1">
      <c r="A65" s="127" t="s">
        <v>223</v>
      </c>
      <c r="B65" s="140" t="s">
        <v>224</v>
      </c>
      <c r="C65" s="231" t="s">
        <v>207</v>
      </c>
      <c r="D65" s="269">
        <f t="shared" si="3"/>
        <v>82</v>
      </c>
      <c r="E65" s="269">
        <v>27</v>
      </c>
      <c r="F65" s="321">
        <f>SUM(J65:S65)</f>
        <v>55</v>
      </c>
      <c r="G65" s="321"/>
      <c r="H65" s="122">
        <v>27</v>
      </c>
      <c r="I65" s="122"/>
      <c r="J65" s="186"/>
      <c r="K65" s="186"/>
      <c r="L65" s="186">
        <v>34</v>
      </c>
      <c r="M65" s="186">
        <v>21</v>
      </c>
      <c r="N65" s="16"/>
      <c r="O65" s="16"/>
      <c r="P65" s="16"/>
      <c r="Q65" s="16"/>
      <c r="R65" s="16"/>
      <c r="S65" s="2"/>
    </row>
    <row r="66" spans="1:19" ht="25.5" customHeight="1" thickBot="1">
      <c r="A66" s="132" t="s">
        <v>226</v>
      </c>
      <c r="B66" s="141" t="s">
        <v>227</v>
      </c>
      <c r="C66" s="251" t="s">
        <v>212</v>
      </c>
      <c r="D66" s="284">
        <f t="shared" si="3"/>
        <v>135</v>
      </c>
      <c r="E66" s="284">
        <v>45</v>
      </c>
      <c r="F66" s="292">
        <f>SUM(J66:S66)</f>
        <v>90</v>
      </c>
      <c r="G66" s="292"/>
      <c r="H66" s="252">
        <v>45</v>
      </c>
      <c r="I66" s="252"/>
      <c r="J66" s="183"/>
      <c r="K66" s="183"/>
      <c r="L66" s="183"/>
      <c r="M66" s="183"/>
      <c r="N66" s="17"/>
      <c r="O66" s="17"/>
      <c r="P66" s="17"/>
      <c r="Q66" s="17">
        <v>36</v>
      </c>
      <c r="R66" s="17">
        <v>30</v>
      </c>
      <c r="S66" s="3">
        <v>24</v>
      </c>
    </row>
    <row r="67" spans="1:19" ht="12.75" thickBot="1">
      <c r="A67" s="244" t="s">
        <v>24</v>
      </c>
      <c r="B67" s="265" t="s">
        <v>57</v>
      </c>
      <c r="C67" s="200" t="s">
        <v>238</v>
      </c>
      <c r="D67" s="247">
        <f>D68+D81</f>
        <v>6289</v>
      </c>
      <c r="E67" s="249">
        <f>E68+E81</f>
        <v>1847</v>
      </c>
      <c r="F67" s="328">
        <f>F68+F81</f>
        <v>4442</v>
      </c>
      <c r="G67" s="328"/>
      <c r="H67" s="247">
        <f>SUM(H68,H81)</f>
        <v>1766</v>
      </c>
      <c r="I67" s="248"/>
      <c r="J67" s="266"/>
      <c r="K67" s="267"/>
      <c r="L67" s="268">
        <f aca="true" t="shared" si="6" ref="L67:S67">L68+L81</f>
        <v>425</v>
      </c>
      <c r="M67" s="268">
        <f t="shared" si="6"/>
        <v>671</v>
      </c>
      <c r="N67" s="268">
        <f t="shared" si="6"/>
        <v>524</v>
      </c>
      <c r="O67" s="268">
        <f t="shared" si="6"/>
        <v>830</v>
      </c>
      <c r="P67" s="268">
        <f t="shared" si="6"/>
        <v>446</v>
      </c>
      <c r="Q67" s="268">
        <f t="shared" si="6"/>
        <v>720</v>
      </c>
      <c r="R67" s="268">
        <f t="shared" si="6"/>
        <v>434</v>
      </c>
      <c r="S67" s="268">
        <f t="shared" si="6"/>
        <v>392</v>
      </c>
    </row>
    <row r="68" spans="1:19" ht="12.75" thickBot="1">
      <c r="A68" s="235" t="s">
        <v>19</v>
      </c>
      <c r="B68" s="236" t="s">
        <v>104</v>
      </c>
      <c r="C68" s="237" t="s">
        <v>237</v>
      </c>
      <c r="D68" s="238">
        <f>SUM(D69:D80)</f>
        <v>1752</v>
      </c>
      <c r="E68" s="239">
        <f>SUM(E69:E80)</f>
        <v>574</v>
      </c>
      <c r="F68" s="322">
        <f>SUM(F69:G80)</f>
        <v>1178</v>
      </c>
      <c r="G68" s="322"/>
      <c r="H68" s="238">
        <f>SUM(H69:H80)</f>
        <v>442</v>
      </c>
      <c r="I68" s="240"/>
      <c r="J68" s="241">
        <v>0</v>
      </c>
      <c r="K68" s="242">
        <v>0</v>
      </c>
      <c r="L68" s="243">
        <f>SUM(L69:L80)</f>
        <v>187</v>
      </c>
      <c r="M68" s="243">
        <f aca="true" t="shared" si="7" ref="M68:S68">SUM(M69:M80)</f>
        <v>294</v>
      </c>
      <c r="N68" s="243">
        <f t="shared" si="7"/>
        <v>130</v>
      </c>
      <c r="O68" s="243">
        <f t="shared" si="7"/>
        <v>189</v>
      </c>
      <c r="P68" s="243">
        <f t="shared" si="7"/>
        <v>65</v>
      </c>
      <c r="Q68" s="243">
        <f t="shared" si="7"/>
        <v>126</v>
      </c>
      <c r="R68" s="243">
        <f t="shared" si="7"/>
        <v>105</v>
      </c>
      <c r="S68" s="243">
        <f t="shared" si="7"/>
        <v>82</v>
      </c>
    </row>
    <row r="69" spans="1:19" ht="12">
      <c r="A69" s="25" t="s">
        <v>20</v>
      </c>
      <c r="B69" s="53" t="s">
        <v>103</v>
      </c>
      <c r="C69" s="233" t="s">
        <v>209</v>
      </c>
      <c r="D69" s="283">
        <f>SUM(E69:G69)</f>
        <v>114</v>
      </c>
      <c r="E69" s="283">
        <v>38</v>
      </c>
      <c r="F69" s="329">
        <f aca="true" t="shared" si="8" ref="F69:F74">SUM(J69:S69)</f>
        <v>76</v>
      </c>
      <c r="G69" s="329"/>
      <c r="H69" s="250">
        <v>10</v>
      </c>
      <c r="I69" s="250"/>
      <c r="J69" s="124"/>
      <c r="K69" s="124"/>
      <c r="L69" s="280">
        <v>34</v>
      </c>
      <c r="M69" s="280">
        <v>42</v>
      </c>
      <c r="N69" s="280"/>
      <c r="O69" s="280"/>
      <c r="P69" s="280"/>
      <c r="Q69" s="280"/>
      <c r="R69" s="280"/>
      <c r="S69" s="126"/>
    </row>
    <row r="70" spans="1:19" ht="12">
      <c r="A70" s="26" t="s">
        <v>21</v>
      </c>
      <c r="B70" s="49" t="s">
        <v>241</v>
      </c>
      <c r="C70" s="231" t="s">
        <v>209</v>
      </c>
      <c r="D70" s="269">
        <f aca="true" t="shared" si="9" ref="D70:D80">SUM(E70:G70)</f>
        <v>114</v>
      </c>
      <c r="E70" s="269">
        <v>38</v>
      </c>
      <c r="F70" s="294">
        <f t="shared" si="8"/>
        <v>76</v>
      </c>
      <c r="G70" s="294"/>
      <c r="H70" s="122">
        <v>10</v>
      </c>
      <c r="I70" s="122"/>
      <c r="J70" s="186"/>
      <c r="K70" s="186"/>
      <c r="L70" s="281">
        <v>34</v>
      </c>
      <c r="M70" s="281">
        <v>42</v>
      </c>
      <c r="N70" s="281"/>
      <c r="O70" s="281"/>
      <c r="P70" s="281"/>
      <c r="Q70" s="281"/>
      <c r="R70" s="281"/>
      <c r="S70" s="131"/>
    </row>
    <row r="71" spans="1:19" ht="12">
      <c r="A71" s="26" t="s">
        <v>22</v>
      </c>
      <c r="B71" s="49" t="s">
        <v>112</v>
      </c>
      <c r="C71" s="231" t="s">
        <v>209</v>
      </c>
      <c r="D71" s="269">
        <f t="shared" si="9"/>
        <v>83</v>
      </c>
      <c r="E71" s="269">
        <v>28</v>
      </c>
      <c r="F71" s="294">
        <f t="shared" si="8"/>
        <v>55</v>
      </c>
      <c r="G71" s="294"/>
      <c r="H71" s="122">
        <v>10</v>
      </c>
      <c r="I71" s="122"/>
      <c r="J71" s="186"/>
      <c r="K71" s="186"/>
      <c r="L71" s="281">
        <v>34</v>
      </c>
      <c r="M71" s="281">
        <v>21</v>
      </c>
      <c r="N71" s="281"/>
      <c r="O71" s="281"/>
      <c r="P71" s="281"/>
      <c r="Q71" s="281"/>
      <c r="R71" s="281"/>
      <c r="S71" s="131"/>
    </row>
    <row r="72" spans="1:19" ht="25.5">
      <c r="A72" s="26" t="s">
        <v>23</v>
      </c>
      <c r="B72" s="54" t="s">
        <v>105</v>
      </c>
      <c r="C72" s="281" t="s">
        <v>206</v>
      </c>
      <c r="D72" s="269">
        <f t="shared" si="9"/>
        <v>54</v>
      </c>
      <c r="E72" s="269">
        <v>18</v>
      </c>
      <c r="F72" s="294">
        <f t="shared" si="8"/>
        <v>36</v>
      </c>
      <c r="G72" s="294"/>
      <c r="H72" s="122">
        <v>6</v>
      </c>
      <c r="I72" s="122"/>
      <c r="J72" s="186"/>
      <c r="K72" s="186"/>
      <c r="L72" s="281"/>
      <c r="M72" s="281"/>
      <c r="N72" s="281"/>
      <c r="O72" s="281"/>
      <c r="P72" s="281"/>
      <c r="Q72" s="281"/>
      <c r="R72" s="281"/>
      <c r="S72" s="131">
        <v>36</v>
      </c>
    </row>
    <row r="73" spans="1:19" ht="12.75">
      <c r="A73" s="26" t="s">
        <v>106</v>
      </c>
      <c r="B73" s="54" t="s">
        <v>107</v>
      </c>
      <c r="C73" s="231" t="s">
        <v>242</v>
      </c>
      <c r="D73" s="269">
        <f t="shared" si="9"/>
        <v>379</v>
      </c>
      <c r="E73" s="269">
        <v>126</v>
      </c>
      <c r="F73" s="294">
        <f t="shared" si="8"/>
        <v>253</v>
      </c>
      <c r="G73" s="294"/>
      <c r="H73" s="122">
        <v>42</v>
      </c>
      <c r="I73" s="122"/>
      <c r="J73" s="186"/>
      <c r="K73" s="186"/>
      <c r="L73" s="281"/>
      <c r="M73" s="281">
        <v>42</v>
      </c>
      <c r="N73" s="281">
        <v>26</v>
      </c>
      <c r="O73" s="281">
        <v>63</v>
      </c>
      <c r="P73" s="281">
        <v>26</v>
      </c>
      <c r="Q73" s="281">
        <v>36</v>
      </c>
      <c r="R73" s="281">
        <v>60</v>
      </c>
      <c r="S73" s="131"/>
    </row>
    <row r="74" spans="1:19" ht="12.75">
      <c r="A74" s="26" t="s">
        <v>108</v>
      </c>
      <c r="B74" s="54" t="s">
        <v>109</v>
      </c>
      <c r="C74" s="231" t="s">
        <v>210</v>
      </c>
      <c r="D74" s="275">
        <f t="shared" si="9"/>
        <v>243</v>
      </c>
      <c r="E74" s="275">
        <v>71</v>
      </c>
      <c r="F74" s="294">
        <f t="shared" si="8"/>
        <v>172</v>
      </c>
      <c r="G74" s="294"/>
      <c r="H74" s="122">
        <v>62</v>
      </c>
      <c r="I74" s="122"/>
      <c r="J74" s="186"/>
      <c r="K74" s="186"/>
      <c r="L74" s="281"/>
      <c r="M74" s="281">
        <v>42</v>
      </c>
      <c r="N74" s="281">
        <v>26</v>
      </c>
      <c r="O74" s="281">
        <v>42</v>
      </c>
      <c r="P74" s="281">
        <v>26</v>
      </c>
      <c r="Q74" s="281">
        <v>36</v>
      </c>
      <c r="R74" s="281"/>
      <c r="S74" s="131"/>
    </row>
    <row r="75" spans="1:19" ht="12.75">
      <c r="A75" s="26" t="s">
        <v>110</v>
      </c>
      <c r="B75" s="54" t="s">
        <v>111</v>
      </c>
      <c r="C75" s="231" t="s">
        <v>211</v>
      </c>
      <c r="D75" s="275">
        <f t="shared" si="9"/>
        <v>102</v>
      </c>
      <c r="E75" s="275">
        <v>34</v>
      </c>
      <c r="F75" s="294">
        <f aca="true" t="shared" si="10" ref="F75:F80">SUM(L75:S75)</f>
        <v>68</v>
      </c>
      <c r="G75" s="294"/>
      <c r="H75" s="122">
        <v>22</v>
      </c>
      <c r="I75" s="122"/>
      <c r="J75" s="186"/>
      <c r="K75" s="186"/>
      <c r="L75" s="281"/>
      <c r="M75" s="281"/>
      <c r="N75" s="281"/>
      <c r="O75" s="281"/>
      <c r="P75" s="281">
        <v>13</v>
      </c>
      <c r="Q75" s="281">
        <v>18</v>
      </c>
      <c r="R75" s="281">
        <v>15</v>
      </c>
      <c r="S75" s="131">
        <v>22</v>
      </c>
    </row>
    <row r="76" spans="1:19" ht="12.75">
      <c r="A76" s="26" t="s">
        <v>217</v>
      </c>
      <c r="B76" s="54" t="s">
        <v>218</v>
      </c>
      <c r="C76" s="231" t="s">
        <v>207</v>
      </c>
      <c r="D76" s="275">
        <f t="shared" si="9"/>
        <v>57</v>
      </c>
      <c r="E76" s="275">
        <v>19</v>
      </c>
      <c r="F76" s="294">
        <f t="shared" si="10"/>
        <v>38</v>
      </c>
      <c r="G76" s="294"/>
      <c r="H76" s="122">
        <v>19</v>
      </c>
      <c r="I76" s="122"/>
      <c r="J76" s="186"/>
      <c r="K76" s="186"/>
      <c r="L76" s="281">
        <v>17</v>
      </c>
      <c r="M76" s="281">
        <v>21</v>
      </c>
      <c r="N76" s="281"/>
      <c r="O76" s="281"/>
      <c r="P76" s="281"/>
      <c r="Q76" s="281"/>
      <c r="R76" s="281"/>
      <c r="S76" s="131"/>
    </row>
    <row r="77" spans="1:19" ht="12.75">
      <c r="A77" s="26" t="s">
        <v>219</v>
      </c>
      <c r="B77" s="54" t="s">
        <v>221</v>
      </c>
      <c r="C77" s="231" t="s">
        <v>244</v>
      </c>
      <c r="D77" s="275">
        <f t="shared" si="9"/>
        <v>294</v>
      </c>
      <c r="E77" s="275">
        <v>98</v>
      </c>
      <c r="F77" s="294">
        <f t="shared" si="10"/>
        <v>196</v>
      </c>
      <c r="G77" s="294"/>
      <c r="H77" s="122">
        <v>196</v>
      </c>
      <c r="I77" s="122"/>
      <c r="J77" s="186"/>
      <c r="K77" s="186"/>
      <c r="L77" s="281">
        <v>34</v>
      </c>
      <c r="M77" s="281">
        <v>42</v>
      </c>
      <c r="N77" s="281">
        <v>78</v>
      </c>
      <c r="O77" s="281">
        <v>42</v>
      </c>
      <c r="P77" s="281"/>
      <c r="Q77" s="281"/>
      <c r="R77" s="281"/>
      <c r="S77" s="131"/>
    </row>
    <row r="78" spans="1:19" ht="15.75" customHeight="1">
      <c r="A78" s="26" t="s">
        <v>220</v>
      </c>
      <c r="B78" s="54" t="s">
        <v>222</v>
      </c>
      <c r="C78" s="231" t="s">
        <v>207</v>
      </c>
      <c r="D78" s="275">
        <f t="shared" si="9"/>
        <v>114</v>
      </c>
      <c r="E78" s="275">
        <v>38</v>
      </c>
      <c r="F78" s="294">
        <f t="shared" si="10"/>
        <v>76</v>
      </c>
      <c r="G78" s="294"/>
      <c r="H78" s="122">
        <v>25</v>
      </c>
      <c r="I78" s="122"/>
      <c r="J78" s="186"/>
      <c r="K78" s="186"/>
      <c r="L78" s="281">
        <v>34</v>
      </c>
      <c r="M78" s="281">
        <v>42</v>
      </c>
      <c r="N78" s="281"/>
      <c r="O78" s="281"/>
      <c r="P78" s="281"/>
      <c r="Q78" s="281"/>
      <c r="R78" s="281"/>
      <c r="S78" s="131"/>
    </row>
    <row r="79" spans="1:19" ht="15.75" customHeight="1">
      <c r="A79" s="253" t="s">
        <v>228</v>
      </c>
      <c r="B79" s="254" t="s">
        <v>231</v>
      </c>
      <c r="C79" s="231" t="s">
        <v>232</v>
      </c>
      <c r="D79" s="275">
        <f t="shared" si="9"/>
        <v>63</v>
      </c>
      <c r="E79" s="276">
        <v>21</v>
      </c>
      <c r="F79" s="294">
        <f t="shared" si="10"/>
        <v>42</v>
      </c>
      <c r="G79" s="294"/>
      <c r="H79" s="134">
        <v>10</v>
      </c>
      <c r="I79" s="134"/>
      <c r="J79" s="255"/>
      <c r="K79" s="255"/>
      <c r="L79" s="256"/>
      <c r="M79" s="256"/>
      <c r="N79" s="256"/>
      <c r="O79" s="256">
        <v>42</v>
      </c>
      <c r="P79" s="256"/>
      <c r="Q79" s="256"/>
      <c r="R79" s="256"/>
      <c r="S79" s="257"/>
    </row>
    <row r="80" spans="1:19" ht="26.25" thickBot="1">
      <c r="A80" s="27" t="s">
        <v>230</v>
      </c>
      <c r="B80" s="55" t="s">
        <v>229</v>
      </c>
      <c r="C80" s="251" t="s">
        <v>212</v>
      </c>
      <c r="D80" s="282">
        <f t="shared" si="9"/>
        <v>135</v>
      </c>
      <c r="E80" s="282">
        <v>45</v>
      </c>
      <c r="F80" s="293">
        <f t="shared" si="10"/>
        <v>90</v>
      </c>
      <c r="G80" s="293"/>
      <c r="H80" s="252">
        <v>30</v>
      </c>
      <c r="I80" s="252"/>
      <c r="J80" s="183"/>
      <c r="K80" s="183"/>
      <c r="L80" s="229"/>
      <c r="M80" s="229"/>
      <c r="N80" s="229"/>
      <c r="O80" s="229"/>
      <c r="P80" s="229"/>
      <c r="Q80" s="229">
        <v>36</v>
      </c>
      <c r="R80" s="229">
        <v>30</v>
      </c>
      <c r="S80" s="135">
        <v>24</v>
      </c>
    </row>
    <row r="81" spans="1:19" ht="24.75" thickBot="1">
      <c r="A81" s="244" t="s">
        <v>58</v>
      </c>
      <c r="B81" s="245" t="s">
        <v>59</v>
      </c>
      <c r="C81" s="200" t="s">
        <v>239</v>
      </c>
      <c r="D81" s="246">
        <f>SUM(D82,D85,D88,D95,D100,D103)</f>
        <v>4537</v>
      </c>
      <c r="E81" s="246">
        <f>SUM(E82,E85,E88,E95,E100,E103)</f>
        <v>1273</v>
      </c>
      <c r="F81" s="328">
        <f>SUM(F82,F85,F88,F95,F100,F103)</f>
        <v>3264</v>
      </c>
      <c r="G81" s="328"/>
      <c r="H81" s="246">
        <f>SUM(H82,H85,H88,H95,H100,H103)</f>
        <v>1324</v>
      </c>
      <c r="I81" s="248">
        <v>40</v>
      </c>
      <c r="J81" s="248"/>
      <c r="K81" s="249"/>
      <c r="L81" s="246">
        <f aca="true" t="shared" si="11" ref="L81:S81">SUM(L88,L85,L82,L95,L100,L103)</f>
        <v>238</v>
      </c>
      <c r="M81" s="246">
        <f t="shared" si="11"/>
        <v>377</v>
      </c>
      <c r="N81" s="246">
        <f t="shared" si="11"/>
        <v>394</v>
      </c>
      <c r="O81" s="246">
        <f t="shared" si="11"/>
        <v>641</v>
      </c>
      <c r="P81" s="246">
        <f t="shared" si="11"/>
        <v>381</v>
      </c>
      <c r="Q81" s="246">
        <f t="shared" si="11"/>
        <v>594</v>
      </c>
      <c r="R81" s="246">
        <f t="shared" si="11"/>
        <v>329</v>
      </c>
      <c r="S81" s="246">
        <f t="shared" si="11"/>
        <v>310</v>
      </c>
    </row>
    <row r="82" spans="1:19" ht="24.75" thickBot="1">
      <c r="A82" s="24" t="s">
        <v>25</v>
      </c>
      <c r="B82" s="42" t="s">
        <v>113</v>
      </c>
      <c r="C82" s="104" t="s">
        <v>157</v>
      </c>
      <c r="D82" s="31">
        <f>SUM(E82:G82)</f>
        <v>268</v>
      </c>
      <c r="E82" s="31">
        <f>E83+E84</f>
        <v>53</v>
      </c>
      <c r="F82" s="317">
        <f>F83+F84</f>
        <v>215</v>
      </c>
      <c r="G82" s="317"/>
      <c r="H82" s="31">
        <f>SUM(H83)</f>
        <v>42</v>
      </c>
      <c r="I82" s="142">
        <v>8</v>
      </c>
      <c r="J82" s="63"/>
      <c r="K82" s="144"/>
      <c r="L82" s="88"/>
      <c r="M82" s="88"/>
      <c r="N82" s="63">
        <f>SUM(N83:N84)</f>
        <v>26</v>
      </c>
      <c r="O82" s="260">
        <f>SUM(O83:O84)</f>
        <v>42</v>
      </c>
      <c r="P82" s="260">
        <f>SUM(P83:P84)</f>
        <v>147</v>
      </c>
      <c r="Q82" s="63"/>
      <c r="R82" s="63"/>
      <c r="S82" s="88"/>
    </row>
    <row r="83" spans="1:19" ht="36">
      <c r="A83" s="25" t="s">
        <v>26</v>
      </c>
      <c r="B83" s="52" t="s">
        <v>114</v>
      </c>
      <c r="C83" s="231" t="s">
        <v>212</v>
      </c>
      <c r="D83" s="143">
        <f>SUM(E83:G83)</f>
        <v>160</v>
      </c>
      <c r="E83" s="143">
        <v>53</v>
      </c>
      <c r="F83" s="316">
        <f>SUM(N83:Q83)</f>
        <v>107</v>
      </c>
      <c r="G83" s="316"/>
      <c r="H83" s="143">
        <v>42</v>
      </c>
      <c r="I83" s="143"/>
      <c r="J83" s="125"/>
      <c r="K83" s="125"/>
      <c r="L83" s="125"/>
      <c r="M83" s="125"/>
      <c r="N83" s="125">
        <v>26</v>
      </c>
      <c r="O83" s="182">
        <v>42</v>
      </c>
      <c r="P83" s="182">
        <v>39</v>
      </c>
      <c r="Q83" s="125"/>
      <c r="R83" s="125"/>
      <c r="S83" s="126"/>
    </row>
    <row r="84" spans="1:19" ht="12.75" thickBot="1">
      <c r="A84" s="27" t="s">
        <v>31</v>
      </c>
      <c r="B84" s="12" t="s">
        <v>5</v>
      </c>
      <c r="C84" s="56" t="s">
        <v>206</v>
      </c>
      <c r="D84" s="92">
        <v>108</v>
      </c>
      <c r="E84" s="92">
        <v>0</v>
      </c>
      <c r="F84" s="323">
        <f>SUM(L84:S84)</f>
        <v>108</v>
      </c>
      <c r="G84" s="324"/>
      <c r="H84" s="92">
        <v>0</v>
      </c>
      <c r="I84" s="92"/>
      <c r="J84" s="92"/>
      <c r="K84" s="92"/>
      <c r="L84" s="92"/>
      <c r="M84" s="92"/>
      <c r="N84" s="145"/>
      <c r="O84" s="92" t="s">
        <v>79</v>
      </c>
      <c r="P84" s="92">
        <v>108</v>
      </c>
      <c r="Q84" s="92"/>
      <c r="R84" s="92"/>
      <c r="S84" s="146"/>
    </row>
    <row r="85" spans="1:19" ht="24.75" thickBot="1">
      <c r="A85" s="24" t="s">
        <v>28</v>
      </c>
      <c r="B85" s="42" t="s">
        <v>116</v>
      </c>
      <c r="C85" s="104" t="s">
        <v>157</v>
      </c>
      <c r="D85" s="8">
        <f>SUM(E85:G85)</f>
        <v>279</v>
      </c>
      <c r="E85" s="8">
        <f>SUM(E86)</f>
        <v>69</v>
      </c>
      <c r="F85" s="325">
        <f>F86+F87</f>
        <v>210</v>
      </c>
      <c r="G85" s="325"/>
      <c r="H85" s="8">
        <f>SUM(H86)</f>
        <v>46</v>
      </c>
      <c r="I85" s="147">
        <v>8</v>
      </c>
      <c r="J85" s="148"/>
      <c r="K85" s="149"/>
      <c r="L85" s="7"/>
      <c r="M85" s="149">
        <f>SUM(M86:M87)</f>
        <v>0</v>
      </c>
      <c r="N85" s="149">
        <f>SUM(N86:N87)</f>
        <v>0</v>
      </c>
      <c r="O85" s="149">
        <f>SUM(O86:O87)</f>
        <v>63</v>
      </c>
      <c r="P85" s="149">
        <f>SUM(P86:P87)</f>
        <v>39</v>
      </c>
      <c r="Q85" s="149">
        <f>SUM(Q86:Q87)</f>
        <v>108</v>
      </c>
      <c r="R85" s="149"/>
      <c r="S85" s="7"/>
    </row>
    <row r="86" spans="1:19" ht="24">
      <c r="A86" s="25" t="s">
        <v>29</v>
      </c>
      <c r="B86" s="10" t="s">
        <v>115</v>
      </c>
      <c r="C86" s="231" t="s">
        <v>212</v>
      </c>
      <c r="D86" s="121">
        <f>SUM(E86:G86)</f>
        <v>207</v>
      </c>
      <c r="E86" s="121">
        <v>69</v>
      </c>
      <c r="F86" s="326">
        <f>SUM(J86:S86)</f>
        <v>138</v>
      </c>
      <c r="G86" s="326"/>
      <c r="H86" s="121">
        <v>46</v>
      </c>
      <c r="I86" s="121"/>
      <c r="J86" s="125"/>
      <c r="K86" s="125"/>
      <c r="L86" s="125"/>
      <c r="M86" s="125"/>
      <c r="N86" s="125"/>
      <c r="O86" s="125">
        <v>63</v>
      </c>
      <c r="P86" s="182">
        <v>39</v>
      </c>
      <c r="Q86" s="182">
        <v>36</v>
      </c>
      <c r="R86" s="125"/>
      <c r="S86" s="126"/>
    </row>
    <row r="87" spans="1:19" ht="12.75" thickBot="1">
      <c r="A87" s="27" t="s">
        <v>30</v>
      </c>
      <c r="B87" s="12" t="s">
        <v>5</v>
      </c>
      <c r="C87" s="258" t="s">
        <v>206</v>
      </c>
      <c r="D87" s="150">
        <v>72</v>
      </c>
      <c r="E87" s="150">
        <v>0</v>
      </c>
      <c r="F87" s="327">
        <f>SUM(J87:S87)</f>
        <v>72</v>
      </c>
      <c r="G87" s="327"/>
      <c r="H87" s="150">
        <v>0</v>
      </c>
      <c r="I87" s="150"/>
      <c r="J87" s="150"/>
      <c r="K87" s="150"/>
      <c r="L87" s="150"/>
      <c r="M87" s="150"/>
      <c r="N87" s="150"/>
      <c r="O87" s="150"/>
      <c r="P87" s="150"/>
      <c r="Q87" s="150">
        <v>72</v>
      </c>
      <c r="R87" s="150"/>
      <c r="S87" s="151"/>
    </row>
    <row r="88" spans="1:19" ht="24.75" thickBot="1">
      <c r="A88" s="243" t="s">
        <v>118</v>
      </c>
      <c r="B88" s="288" t="s">
        <v>117</v>
      </c>
      <c r="C88" s="237" t="s">
        <v>157</v>
      </c>
      <c r="D88" s="279">
        <f aca="true" t="shared" si="12" ref="D88:D93">SUM(E88:G88)</f>
        <v>3104</v>
      </c>
      <c r="E88" s="279">
        <f>E89+E90+E91+E92+E93+E94</f>
        <v>963</v>
      </c>
      <c r="F88" s="322">
        <f>F89+F90+F91+F92+F93+F94</f>
        <v>2141</v>
      </c>
      <c r="G88" s="322"/>
      <c r="H88" s="279">
        <f>H89+H90+H91+H92+H93+H94</f>
        <v>1011</v>
      </c>
      <c r="I88" s="240">
        <v>8</v>
      </c>
      <c r="J88" s="272"/>
      <c r="K88" s="271"/>
      <c r="L88" s="289">
        <f>SUM(L89:L94)</f>
        <v>221</v>
      </c>
      <c r="M88" s="289">
        <f aca="true" t="shared" si="13" ref="M88:S88">SUM(M89:M94)</f>
        <v>356</v>
      </c>
      <c r="N88" s="289">
        <f t="shared" si="13"/>
        <v>267</v>
      </c>
      <c r="O88" s="289">
        <f t="shared" si="13"/>
        <v>231</v>
      </c>
      <c r="P88" s="289">
        <f t="shared" si="13"/>
        <v>169</v>
      </c>
      <c r="Q88" s="289">
        <f t="shared" si="13"/>
        <v>396</v>
      </c>
      <c r="R88" s="289">
        <f t="shared" si="13"/>
        <v>263</v>
      </c>
      <c r="S88" s="289">
        <f t="shared" si="13"/>
        <v>238</v>
      </c>
    </row>
    <row r="89" spans="1:19" ht="15" customHeight="1">
      <c r="A89" s="51" t="s">
        <v>119</v>
      </c>
      <c r="B89" s="52" t="s">
        <v>120</v>
      </c>
      <c r="C89" s="233" t="s">
        <v>245</v>
      </c>
      <c r="D89" s="283">
        <f t="shared" si="12"/>
        <v>881</v>
      </c>
      <c r="E89" s="283">
        <v>292</v>
      </c>
      <c r="F89" s="316">
        <f aca="true" t="shared" si="14" ref="F89:F94">SUM(L89:S89)</f>
        <v>589</v>
      </c>
      <c r="G89" s="316"/>
      <c r="H89" s="280">
        <v>310</v>
      </c>
      <c r="I89" s="280"/>
      <c r="J89" s="152"/>
      <c r="K89" s="152"/>
      <c r="L89" s="280">
        <v>76</v>
      </c>
      <c r="M89" s="280">
        <v>100</v>
      </c>
      <c r="N89" s="280">
        <v>52</v>
      </c>
      <c r="O89" s="280">
        <v>63</v>
      </c>
      <c r="P89" s="280">
        <v>65</v>
      </c>
      <c r="Q89" s="280">
        <v>90</v>
      </c>
      <c r="R89" s="280">
        <v>71</v>
      </c>
      <c r="S89" s="126">
        <v>72</v>
      </c>
    </row>
    <row r="90" spans="1:19" ht="15" customHeight="1">
      <c r="A90" s="58" t="s">
        <v>121</v>
      </c>
      <c r="B90" s="128" t="s">
        <v>122</v>
      </c>
      <c r="C90" s="231" t="s">
        <v>243</v>
      </c>
      <c r="D90" s="269">
        <f t="shared" si="12"/>
        <v>870</v>
      </c>
      <c r="E90" s="269">
        <v>292</v>
      </c>
      <c r="F90" s="321">
        <f t="shared" si="14"/>
        <v>578</v>
      </c>
      <c r="G90" s="321"/>
      <c r="H90" s="281">
        <v>304</v>
      </c>
      <c r="I90" s="281"/>
      <c r="J90" s="153"/>
      <c r="K90" s="153"/>
      <c r="L90" s="281">
        <v>77</v>
      </c>
      <c r="M90" s="281">
        <v>100</v>
      </c>
      <c r="N90" s="281">
        <v>52</v>
      </c>
      <c r="O90" s="281">
        <v>63</v>
      </c>
      <c r="P90" s="281">
        <v>52</v>
      </c>
      <c r="Q90" s="281">
        <v>90</v>
      </c>
      <c r="R90" s="281">
        <v>72</v>
      </c>
      <c r="S90" s="131">
        <v>72</v>
      </c>
    </row>
    <row r="91" spans="1:19" ht="13.5" customHeight="1">
      <c r="A91" s="58" t="s">
        <v>123</v>
      </c>
      <c r="B91" s="128" t="s">
        <v>124</v>
      </c>
      <c r="C91" s="231" t="s">
        <v>215</v>
      </c>
      <c r="D91" s="275">
        <f t="shared" si="12"/>
        <v>222</v>
      </c>
      <c r="E91" s="275">
        <v>74</v>
      </c>
      <c r="F91" s="321">
        <f t="shared" si="14"/>
        <v>148</v>
      </c>
      <c r="G91" s="321"/>
      <c r="H91" s="281">
        <v>65</v>
      </c>
      <c r="I91" s="281"/>
      <c r="J91" s="153"/>
      <c r="K91" s="153"/>
      <c r="L91" s="281"/>
      <c r="M91" s="281"/>
      <c r="N91" s="281">
        <v>26</v>
      </c>
      <c r="O91" s="281">
        <v>42</v>
      </c>
      <c r="P91" s="281">
        <v>26</v>
      </c>
      <c r="Q91" s="281">
        <v>54</v>
      </c>
      <c r="R91" s="281"/>
      <c r="S91" s="131"/>
    </row>
    <row r="92" spans="1:19" ht="24">
      <c r="A92" s="58" t="s">
        <v>125</v>
      </c>
      <c r="B92" s="34" t="s">
        <v>126</v>
      </c>
      <c r="C92" s="231" t="s">
        <v>234</v>
      </c>
      <c r="D92" s="269">
        <f t="shared" si="12"/>
        <v>762</v>
      </c>
      <c r="E92" s="269">
        <v>254</v>
      </c>
      <c r="F92" s="321">
        <f t="shared" si="14"/>
        <v>508</v>
      </c>
      <c r="G92" s="321"/>
      <c r="H92" s="281">
        <v>254</v>
      </c>
      <c r="I92" s="281"/>
      <c r="J92" s="153"/>
      <c r="K92" s="153"/>
      <c r="L92" s="281">
        <v>34</v>
      </c>
      <c r="M92" s="281">
        <v>42</v>
      </c>
      <c r="N92" s="281">
        <v>39</v>
      </c>
      <c r="O92" s="281">
        <v>63</v>
      </c>
      <c r="P92" s="281">
        <v>26</v>
      </c>
      <c r="Q92" s="281">
        <v>90</v>
      </c>
      <c r="R92" s="281">
        <v>120</v>
      </c>
      <c r="S92" s="131">
        <v>94</v>
      </c>
    </row>
    <row r="93" spans="1:19" ht="15.75" customHeight="1">
      <c r="A93" s="58" t="s">
        <v>127</v>
      </c>
      <c r="B93" s="128" t="s">
        <v>128</v>
      </c>
      <c r="C93" s="231" t="s">
        <v>216</v>
      </c>
      <c r="D93" s="269">
        <f t="shared" si="12"/>
        <v>153</v>
      </c>
      <c r="E93" s="269">
        <v>51</v>
      </c>
      <c r="F93" s="321">
        <f t="shared" si="14"/>
        <v>102</v>
      </c>
      <c r="G93" s="321"/>
      <c r="H93" s="281">
        <v>78</v>
      </c>
      <c r="I93" s="281"/>
      <c r="J93" s="153"/>
      <c r="K93" s="153"/>
      <c r="L93" s="281">
        <v>34</v>
      </c>
      <c r="M93" s="281">
        <v>42</v>
      </c>
      <c r="N93" s="281">
        <v>26</v>
      </c>
      <c r="O93" s="186"/>
      <c r="P93" s="153"/>
      <c r="Q93" s="153"/>
      <c r="R93" s="153"/>
      <c r="S93" s="154"/>
    </row>
    <row r="94" spans="1:19" ht="12.75" thickBot="1">
      <c r="A94" s="132" t="s">
        <v>137</v>
      </c>
      <c r="B94" s="155" t="s">
        <v>27</v>
      </c>
      <c r="C94" s="251" t="s">
        <v>225</v>
      </c>
      <c r="D94" s="183">
        <v>180</v>
      </c>
      <c r="E94" s="183">
        <v>0</v>
      </c>
      <c r="F94" s="292">
        <f t="shared" si="14"/>
        <v>216</v>
      </c>
      <c r="G94" s="292"/>
      <c r="H94" s="229">
        <v>0</v>
      </c>
      <c r="I94" s="229"/>
      <c r="J94" s="183"/>
      <c r="K94" s="183"/>
      <c r="L94" s="183"/>
      <c r="M94" s="183">
        <v>72</v>
      </c>
      <c r="N94" s="183">
        <v>72</v>
      </c>
      <c r="O94" s="183"/>
      <c r="P94" s="156"/>
      <c r="Q94" s="17">
        <v>72</v>
      </c>
      <c r="R94" s="156"/>
      <c r="S94" s="157"/>
    </row>
    <row r="95" spans="1:19" ht="36.75" thickBot="1">
      <c r="A95" s="290" t="s">
        <v>129</v>
      </c>
      <c r="B95" s="291" t="s">
        <v>130</v>
      </c>
      <c r="C95" s="200" t="s">
        <v>157</v>
      </c>
      <c r="D95" s="278">
        <f>SUM(E95:G95)</f>
        <v>496</v>
      </c>
      <c r="E95" s="278">
        <f>E96+E97</f>
        <v>94</v>
      </c>
      <c r="F95" s="319">
        <f>F96+F97+F98+F99</f>
        <v>402</v>
      </c>
      <c r="G95" s="320"/>
      <c r="H95" s="278">
        <f>H96+H97</f>
        <v>102</v>
      </c>
      <c r="I95" s="248">
        <v>8</v>
      </c>
      <c r="J95" s="274"/>
      <c r="K95" s="273"/>
      <c r="L95" s="270">
        <f>SUM(L96:L99)</f>
        <v>17</v>
      </c>
      <c r="M95" s="270">
        <f>SUM(M96:M99)</f>
        <v>21</v>
      </c>
      <c r="N95" s="270">
        <f>SUM(N96:N99)</f>
        <v>101</v>
      </c>
      <c r="O95" s="270">
        <f>SUM(O96:O99)</f>
        <v>263</v>
      </c>
      <c r="P95" s="270"/>
      <c r="Q95" s="270"/>
      <c r="R95" s="270"/>
      <c r="S95" s="270"/>
    </row>
    <row r="96" spans="1:19" ht="24.75" customHeight="1" thickBot="1">
      <c r="A96" s="51" t="s">
        <v>131</v>
      </c>
      <c r="B96" s="82" t="s">
        <v>132</v>
      </c>
      <c r="C96" s="231" t="s">
        <v>214</v>
      </c>
      <c r="D96" s="143">
        <f>SUM(E96:G96)</f>
        <v>179</v>
      </c>
      <c r="E96" s="143">
        <v>60</v>
      </c>
      <c r="F96" s="316">
        <f>SUM(J96:S96)</f>
        <v>119</v>
      </c>
      <c r="G96" s="316"/>
      <c r="H96" s="143">
        <v>68</v>
      </c>
      <c r="I96" s="143"/>
      <c r="J96" s="152"/>
      <c r="K96" s="152"/>
      <c r="L96" s="124">
        <v>17</v>
      </c>
      <c r="M96" s="124">
        <v>21</v>
      </c>
      <c r="N96" s="124">
        <v>39</v>
      </c>
      <c r="O96" s="124">
        <v>42</v>
      </c>
      <c r="P96" s="125"/>
      <c r="Q96" s="125"/>
      <c r="R96" s="125"/>
      <c r="S96" s="159"/>
    </row>
    <row r="97" spans="1:19" ht="24">
      <c r="A97" s="58" t="s">
        <v>133</v>
      </c>
      <c r="B97" s="34" t="s">
        <v>134</v>
      </c>
      <c r="C97" s="231" t="s">
        <v>207</v>
      </c>
      <c r="D97" s="118">
        <f>SUM(E97:G97)</f>
        <v>101</v>
      </c>
      <c r="E97" s="118">
        <v>34</v>
      </c>
      <c r="F97" s="316">
        <f>SUM(J97:S97)</f>
        <v>67</v>
      </c>
      <c r="G97" s="316"/>
      <c r="H97" s="118">
        <v>34</v>
      </c>
      <c r="I97" s="118"/>
      <c r="J97" s="153"/>
      <c r="K97" s="153"/>
      <c r="L97" s="153"/>
      <c r="M97" s="56"/>
      <c r="N97" s="56">
        <v>26</v>
      </c>
      <c r="O97" s="181">
        <v>41</v>
      </c>
      <c r="P97" s="56"/>
      <c r="Q97" s="56"/>
      <c r="R97" s="176" t="s">
        <v>79</v>
      </c>
      <c r="S97" s="154"/>
    </row>
    <row r="98" spans="1:19" ht="12">
      <c r="A98" s="58" t="s">
        <v>135</v>
      </c>
      <c r="B98" s="83" t="s">
        <v>27</v>
      </c>
      <c r="C98" s="56" t="s">
        <v>206</v>
      </c>
      <c r="D98" s="118">
        <v>36</v>
      </c>
      <c r="E98" s="118">
        <v>0</v>
      </c>
      <c r="F98" s="321">
        <f>SUM(J98:S98)</f>
        <v>36</v>
      </c>
      <c r="G98" s="321"/>
      <c r="H98" s="118">
        <v>0</v>
      </c>
      <c r="I98" s="118"/>
      <c r="J98" s="153"/>
      <c r="K98" s="153"/>
      <c r="L98" s="153"/>
      <c r="M98" s="153"/>
      <c r="N98" s="95"/>
      <c r="O98" s="95">
        <v>36</v>
      </c>
      <c r="P98" s="153"/>
      <c r="Q98" s="153"/>
      <c r="R98" s="153"/>
      <c r="S98" s="154"/>
    </row>
    <row r="99" spans="1:19" ht="12.75" thickBot="1">
      <c r="A99" s="23" t="s">
        <v>136</v>
      </c>
      <c r="B99" s="84" t="s">
        <v>5</v>
      </c>
      <c r="C99" s="231" t="s">
        <v>207</v>
      </c>
      <c r="D99" s="119">
        <v>180</v>
      </c>
      <c r="E99" s="119">
        <v>0</v>
      </c>
      <c r="F99" s="292">
        <f>SUM(J99:S99)</f>
        <v>180</v>
      </c>
      <c r="G99" s="292"/>
      <c r="H99" s="119">
        <v>0</v>
      </c>
      <c r="I99" s="119"/>
      <c r="J99" s="160"/>
      <c r="K99" s="160"/>
      <c r="L99" s="160"/>
      <c r="M99" s="92"/>
      <c r="N99" s="92">
        <v>36</v>
      </c>
      <c r="O99" s="92">
        <v>144</v>
      </c>
      <c r="P99" s="160"/>
      <c r="Q99" s="160"/>
      <c r="R99" s="160"/>
      <c r="S99" s="161"/>
    </row>
    <row r="100" spans="1:19" ht="21.75" thickBot="1">
      <c r="A100" s="59" t="s">
        <v>138</v>
      </c>
      <c r="B100" s="60" t="s">
        <v>139</v>
      </c>
      <c r="C100" s="104" t="s">
        <v>157</v>
      </c>
      <c r="D100" s="162">
        <f>SUM(E100:G100)</f>
        <v>219</v>
      </c>
      <c r="E100" s="162">
        <f>E101</f>
        <v>61</v>
      </c>
      <c r="F100" s="295">
        <f>SUM(F101:G102)</f>
        <v>158</v>
      </c>
      <c r="G100" s="296"/>
      <c r="H100" s="162">
        <f>H101</f>
        <v>103</v>
      </c>
      <c r="I100" s="163">
        <v>8</v>
      </c>
      <c r="J100" s="138"/>
      <c r="K100" s="139"/>
      <c r="L100" s="88">
        <f aca="true" t="shared" si="15" ref="L100:Q100">SUM(L101:L102)</f>
        <v>0</v>
      </c>
      <c r="M100" s="261">
        <f t="shared" si="15"/>
        <v>0</v>
      </c>
      <c r="N100" s="261">
        <f t="shared" si="15"/>
        <v>0</v>
      </c>
      <c r="O100" s="261">
        <f t="shared" si="15"/>
        <v>42</v>
      </c>
      <c r="P100" s="261">
        <f t="shared" si="15"/>
        <v>26</v>
      </c>
      <c r="Q100" s="261">
        <f t="shared" si="15"/>
        <v>90</v>
      </c>
      <c r="R100" s="138"/>
      <c r="S100" s="87"/>
    </row>
    <row r="101" spans="1:19" ht="24">
      <c r="A101" s="51" t="s">
        <v>140</v>
      </c>
      <c r="B101" s="82" t="s">
        <v>141</v>
      </c>
      <c r="C101" s="231" t="s">
        <v>212</v>
      </c>
      <c r="D101" s="143">
        <f>SUM(E101:G101)</f>
        <v>183</v>
      </c>
      <c r="E101" s="143">
        <v>61</v>
      </c>
      <c r="F101" s="316">
        <f>SUM(J101:S101)</f>
        <v>122</v>
      </c>
      <c r="G101" s="316"/>
      <c r="H101" s="143">
        <v>103</v>
      </c>
      <c r="I101" s="143"/>
      <c r="J101" s="152"/>
      <c r="K101" s="152"/>
      <c r="L101" s="117"/>
      <c r="M101" s="117"/>
      <c r="N101" s="117"/>
      <c r="O101" s="117">
        <v>42</v>
      </c>
      <c r="P101" s="117">
        <v>26</v>
      </c>
      <c r="Q101" s="117">
        <v>54</v>
      </c>
      <c r="R101" s="152"/>
      <c r="S101" s="159"/>
    </row>
    <row r="102" spans="1:19" ht="12.75" thickBot="1">
      <c r="A102" s="23" t="s">
        <v>142</v>
      </c>
      <c r="B102" s="133" t="s">
        <v>27</v>
      </c>
      <c r="C102" s="56" t="s">
        <v>206</v>
      </c>
      <c r="D102" s="119">
        <v>36</v>
      </c>
      <c r="E102" s="164">
        <v>0</v>
      </c>
      <c r="F102" s="292">
        <v>36</v>
      </c>
      <c r="G102" s="292"/>
      <c r="H102" s="164">
        <v>0</v>
      </c>
      <c r="I102" s="164"/>
      <c r="J102" s="160"/>
      <c r="K102" s="160"/>
      <c r="L102" s="160"/>
      <c r="M102" s="160"/>
      <c r="N102" s="160"/>
      <c r="O102" s="160"/>
      <c r="P102" s="160"/>
      <c r="Q102" s="92">
        <v>36</v>
      </c>
      <c r="R102" s="160" t="s">
        <v>79</v>
      </c>
      <c r="S102" s="161"/>
    </row>
    <row r="103" spans="1:19" ht="24.75" thickBot="1">
      <c r="A103" s="24" t="s">
        <v>143</v>
      </c>
      <c r="B103" s="9" t="s">
        <v>62</v>
      </c>
      <c r="C103" s="104" t="s">
        <v>157</v>
      </c>
      <c r="D103" s="31">
        <f>SUM(E103:G103)</f>
        <v>171</v>
      </c>
      <c r="E103" s="31">
        <f>SUM(E104:E106)</f>
        <v>33</v>
      </c>
      <c r="F103" s="317">
        <f>SUM(F104:G106)</f>
        <v>138</v>
      </c>
      <c r="G103" s="317"/>
      <c r="H103" s="31">
        <f>SUM(H104:H106)</f>
        <v>20</v>
      </c>
      <c r="I103" s="142"/>
      <c r="J103" s="63"/>
      <c r="K103" s="144"/>
      <c r="L103" s="88"/>
      <c r="M103" s="88"/>
      <c r="N103" s="63"/>
      <c r="O103" s="144"/>
      <c r="P103" s="88"/>
      <c r="Q103" s="88"/>
      <c r="R103" s="63">
        <f>SUM(R104:R106)</f>
        <v>66</v>
      </c>
      <c r="S103" s="63">
        <f>SUM(S104:S106)</f>
        <v>72</v>
      </c>
    </row>
    <row r="104" spans="1:19" ht="24.75" thickBot="1">
      <c r="A104" s="25" t="s">
        <v>144</v>
      </c>
      <c r="B104" s="10" t="s">
        <v>60</v>
      </c>
      <c r="C104" s="165" t="s">
        <v>206</v>
      </c>
      <c r="D104" s="143">
        <f>SUM(E104:G104)</f>
        <v>45</v>
      </c>
      <c r="E104" s="143">
        <v>15</v>
      </c>
      <c r="F104" s="316">
        <f>SUM(K104:S104)</f>
        <v>30</v>
      </c>
      <c r="G104" s="316"/>
      <c r="H104" s="143">
        <v>10</v>
      </c>
      <c r="I104" s="143"/>
      <c r="J104" s="124"/>
      <c r="K104" s="124"/>
      <c r="L104" s="124"/>
      <c r="M104" s="124"/>
      <c r="N104" s="124"/>
      <c r="O104" s="124"/>
      <c r="P104" s="124"/>
      <c r="Q104" s="124"/>
      <c r="R104" s="124">
        <v>30</v>
      </c>
      <c r="S104" s="166"/>
    </row>
    <row r="105" spans="1:19" ht="24.75" thickBot="1">
      <c r="A105" s="26" t="s">
        <v>145</v>
      </c>
      <c r="B105" s="167" t="s">
        <v>61</v>
      </c>
      <c r="C105" s="168" t="s">
        <v>206</v>
      </c>
      <c r="D105" s="118">
        <f>SUM(E105:G105)</f>
        <v>54</v>
      </c>
      <c r="E105" s="168">
        <v>18</v>
      </c>
      <c r="F105" s="316">
        <f>SUM(K105:S105)</f>
        <v>36</v>
      </c>
      <c r="G105" s="316"/>
      <c r="H105" s="168">
        <v>10</v>
      </c>
      <c r="I105" s="168"/>
      <c r="J105" s="167"/>
      <c r="K105" s="167"/>
      <c r="L105" s="167"/>
      <c r="M105" s="167"/>
      <c r="N105" s="167"/>
      <c r="O105" s="167"/>
      <c r="P105" s="167"/>
      <c r="Q105" s="169"/>
      <c r="R105" s="169"/>
      <c r="S105" s="184">
        <v>36</v>
      </c>
    </row>
    <row r="106" spans="1:19" ht="12.75" thickBot="1">
      <c r="A106" s="26" t="s">
        <v>146</v>
      </c>
      <c r="B106" s="11" t="s">
        <v>27</v>
      </c>
      <c r="C106" s="287" t="s">
        <v>207</v>
      </c>
      <c r="D106" s="259">
        <f>SUM(E106:G106)</f>
        <v>72</v>
      </c>
      <c r="E106" s="95">
        <v>0</v>
      </c>
      <c r="F106" s="316">
        <f>SUM(K106:S106)</f>
        <v>72</v>
      </c>
      <c r="G106" s="316"/>
      <c r="H106" s="95">
        <v>0</v>
      </c>
      <c r="I106" s="95"/>
      <c r="J106" s="95"/>
      <c r="K106" s="95"/>
      <c r="L106" s="95"/>
      <c r="M106" s="95"/>
      <c r="N106" s="95"/>
      <c r="O106" s="95"/>
      <c r="P106" s="95"/>
      <c r="Q106" s="95"/>
      <c r="R106" s="95">
        <v>36</v>
      </c>
      <c r="S106" s="170">
        <v>36</v>
      </c>
    </row>
    <row r="107" spans="1:19" ht="24.75" thickBot="1">
      <c r="A107" s="57"/>
      <c r="B107" s="61" t="s">
        <v>0</v>
      </c>
      <c r="C107" s="104" t="s">
        <v>240</v>
      </c>
      <c r="D107" s="31">
        <f>D103+D100+D95+D88+D85+D82+D68+D61+D55+D50+D40</f>
        <v>9864</v>
      </c>
      <c r="E107" s="105">
        <f>E103+E100+E95+E88+E85+E82+E68+E61+E55+E50+E40</f>
        <v>3060</v>
      </c>
      <c r="F107" s="295">
        <f>F103+F100+F95+F88+F85+F82+F68+F61+F55+F50+F40</f>
        <v>6804</v>
      </c>
      <c r="G107" s="296"/>
      <c r="H107" s="105">
        <f>H103+H100+H95+H88+H85+H82+H68+H61+H55+H50+H40</f>
        <v>3329</v>
      </c>
      <c r="I107" s="158">
        <v>40</v>
      </c>
      <c r="J107" s="62">
        <v>612</v>
      </c>
      <c r="K107" s="28">
        <v>792</v>
      </c>
      <c r="L107" s="28">
        <f aca="true" t="shared" si="16" ref="L107:Q107">L100+L95+L88+L85+L82+L68+L61+L55+L50+L40</f>
        <v>612</v>
      </c>
      <c r="M107" s="28">
        <f t="shared" si="16"/>
        <v>828</v>
      </c>
      <c r="N107" s="28">
        <f t="shared" si="16"/>
        <v>576</v>
      </c>
      <c r="O107" s="28">
        <f t="shared" si="16"/>
        <v>936</v>
      </c>
      <c r="P107" s="28">
        <f t="shared" si="16"/>
        <v>576</v>
      </c>
      <c r="Q107" s="28">
        <f t="shared" si="16"/>
        <v>828</v>
      </c>
      <c r="R107" s="28">
        <f>R103+R100+R95+R88+R85+R82+R68+R61+R55+R50+R40</f>
        <v>576</v>
      </c>
      <c r="S107" s="28">
        <f>S103+S100+S95+S88+S85+S82+S68+S61+S55+S50+S40</f>
        <v>468</v>
      </c>
    </row>
    <row r="108" spans="1:19" ht="12.75" thickBot="1">
      <c r="A108" s="57" t="s">
        <v>147</v>
      </c>
      <c r="B108" s="61" t="s">
        <v>148</v>
      </c>
      <c r="C108" s="104"/>
      <c r="D108" s="31"/>
      <c r="E108" s="31"/>
      <c r="F108" s="295"/>
      <c r="G108" s="296"/>
      <c r="H108" s="88"/>
      <c r="I108" s="63"/>
      <c r="J108" s="63"/>
      <c r="K108" s="88"/>
      <c r="L108" s="7"/>
      <c r="M108" s="8"/>
      <c r="N108" s="7"/>
      <c r="O108" s="7"/>
      <c r="P108" s="7"/>
      <c r="Q108" s="7"/>
      <c r="R108" s="7"/>
      <c r="S108" s="14" t="s">
        <v>150</v>
      </c>
    </row>
    <row r="109" spans="1:19" ht="12.75" thickBot="1">
      <c r="A109" s="64" t="s">
        <v>32</v>
      </c>
      <c r="B109" s="65" t="s">
        <v>67</v>
      </c>
      <c r="C109" s="28"/>
      <c r="D109" s="88"/>
      <c r="E109" s="88"/>
      <c r="F109" s="318"/>
      <c r="G109" s="318"/>
      <c r="H109" s="28"/>
      <c r="I109" s="62"/>
      <c r="J109" s="62"/>
      <c r="K109" s="28"/>
      <c r="L109" s="28"/>
      <c r="M109" s="28"/>
      <c r="N109" s="28"/>
      <c r="O109" s="28"/>
      <c r="P109" s="28"/>
      <c r="Q109" s="28" t="s">
        <v>79</v>
      </c>
      <c r="R109" s="28"/>
      <c r="S109" s="28" t="s">
        <v>151</v>
      </c>
    </row>
    <row r="110" spans="1:19" ht="14.25" customHeight="1" thickBot="1">
      <c r="A110" s="310" t="s">
        <v>63</v>
      </c>
      <c r="B110" s="311"/>
      <c r="C110" s="311"/>
      <c r="D110" s="312"/>
      <c r="E110" s="313" t="s">
        <v>0</v>
      </c>
      <c r="F110" s="304" t="s">
        <v>33</v>
      </c>
      <c r="G110" s="304"/>
      <c r="H110" s="304"/>
      <c r="I110" s="93"/>
      <c r="J110" s="62">
        <v>612</v>
      </c>
      <c r="K110" s="28">
        <v>792</v>
      </c>
      <c r="L110" s="28">
        <v>612</v>
      </c>
      <c r="M110" s="21">
        <f aca="true" t="shared" si="17" ref="M110:R110">M107-M111-M112-M113</f>
        <v>756</v>
      </c>
      <c r="N110" s="171">
        <f t="shared" si="17"/>
        <v>468</v>
      </c>
      <c r="O110" s="228">
        <f t="shared" si="17"/>
        <v>756</v>
      </c>
      <c r="P110" s="171">
        <f t="shared" si="17"/>
        <v>468</v>
      </c>
      <c r="Q110" s="171">
        <f t="shared" si="17"/>
        <v>648</v>
      </c>
      <c r="R110" s="171">
        <f t="shared" si="17"/>
        <v>540</v>
      </c>
      <c r="S110" s="171">
        <f>S107-S111</f>
        <v>432</v>
      </c>
    </row>
    <row r="111" spans="1:19" ht="14.25" customHeight="1" thickBot="1">
      <c r="A111" s="301"/>
      <c r="B111" s="302"/>
      <c r="C111" s="302"/>
      <c r="D111" s="303"/>
      <c r="E111" s="313"/>
      <c r="F111" s="304" t="s">
        <v>184</v>
      </c>
      <c r="G111" s="304"/>
      <c r="H111" s="304"/>
      <c r="I111" s="94"/>
      <c r="J111" s="88"/>
      <c r="K111" s="88"/>
      <c r="L111" s="88"/>
      <c r="M111" s="28">
        <v>72</v>
      </c>
      <c r="N111" s="28">
        <v>72</v>
      </c>
      <c r="O111" s="28">
        <v>36</v>
      </c>
      <c r="P111" s="28"/>
      <c r="Q111" s="172">
        <v>108</v>
      </c>
      <c r="R111" s="28">
        <v>36</v>
      </c>
      <c r="S111" s="172">
        <v>36</v>
      </c>
    </row>
    <row r="112" spans="1:19" ht="23.25" customHeight="1" thickBot="1">
      <c r="A112" s="314" t="s">
        <v>158</v>
      </c>
      <c r="B112" s="315"/>
      <c r="C112" s="173"/>
      <c r="D112" s="174"/>
      <c r="E112" s="313"/>
      <c r="F112" s="304" t="s">
        <v>43</v>
      </c>
      <c r="G112" s="304"/>
      <c r="H112" s="304"/>
      <c r="I112" s="94"/>
      <c r="J112" s="88"/>
      <c r="K112" s="88"/>
      <c r="L112" s="88"/>
      <c r="M112" s="28"/>
      <c r="N112" s="28">
        <v>36</v>
      </c>
      <c r="O112" s="172">
        <v>144</v>
      </c>
      <c r="P112" s="28">
        <v>108</v>
      </c>
      <c r="Q112" s="172">
        <v>72</v>
      </c>
      <c r="R112" s="88"/>
      <c r="S112" s="172" t="s">
        <v>79</v>
      </c>
    </row>
    <row r="113" spans="1:19" ht="23.25" customHeight="1" thickBot="1">
      <c r="A113" s="299" t="s">
        <v>159</v>
      </c>
      <c r="B113" s="300"/>
      <c r="C113" s="173"/>
      <c r="D113" s="174"/>
      <c r="E113" s="313"/>
      <c r="F113" s="307" t="s">
        <v>155</v>
      </c>
      <c r="G113" s="308"/>
      <c r="H113" s="309"/>
      <c r="I113" s="93"/>
      <c r="J113" s="88"/>
      <c r="K113" s="88"/>
      <c r="L113" s="88"/>
      <c r="M113" s="28"/>
      <c r="N113" s="28"/>
      <c r="O113" s="172"/>
      <c r="P113" s="28"/>
      <c r="Q113" s="172"/>
      <c r="R113" s="88"/>
      <c r="S113" s="172" t="s">
        <v>150</v>
      </c>
    </row>
    <row r="114" spans="1:19" ht="19.5" customHeight="1" thickBot="1">
      <c r="A114" s="305" t="s">
        <v>160</v>
      </c>
      <c r="B114" s="306"/>
      <c r="C114" s="66"/>
      <c r="D114" s="67"/>
      <c r="E114" s="313"/>
      <c r="F114" s="304" t="s">
        <v>34</v>
      </c>
      <c r="G114" s="304"/>
      <c r="H114" s="304"/>
      <c r="I114" s="94"/>
      <c r="J114" s="28">
        <v>0</v>
      </c>
      <c r="K114" s="28">
        <v>3</v>
      </c>
      <c r="L114" s="28">
        <v>0</v>
      </c>
      <c r="M114" s="28">
        <v>3</v>
      </c>
      <c r="N114" s="28">
        <v>3</v>
      </c>
      <c r="O114" s="172">
        <v>3</v>
      </c>
      <c r="P114" s="28">
        <v>3</v>
      </c>
      <c r="Q114" s="172">
        <v>3</v>
      </c>
      <c r="R114" s="28">
        <v>2</v>
      </c>
      <c r="S114" s="172">
        <v>3</v>
      </c>
    </row>
    <row r="115" spans="1:19" ht="13.5" thickBot="1">
      <c r="A115" s="68"/>
      <c r="B115" s="69"/>
      <c r="C115" s="66"/>
      <c r="D115" s="67"/>
      <c r="E115" s="313"/>
      <c r="F115" s="304" t="s">
        <v>35</v>
      </c>
      <c r="G115" s="304"/>
      <c r="H115" s="304"/>
      <c r="I115" s="94"/>
      <c r="J115" s="28">
        <v>1</v>
      </c>
      <c r="K115" s="28">
        <v>9</v>
      </c>
      <c r="L115" s="28">
        <v>3</v>
      </c>
      <c r="M115" s="28">
        <v>6</v>
      </c>
      <c r="N115" s="28">
        <v>3</v>
      </c>
      <c r="O115" s="28">
        <v>5</v>
      </c>
      <c r="P115" s="28">
        <v>3</v>
      </c>
      <c r="Q115" s="14">
        <v>6</v>
      </c>
      <c r="R115" s="28">
        <v>2</v>
      </c>
      <c r="S115" s="28">
        <v>8</v>
      </c>
    </row>
    <row r="116" spans="1:19" ht="13.5" thickBot="1">
      <c r="A116" s="70"/>
      <c r="B116" s="71"/>
      <c r="C116" s="72"/>
      <c r="D116" s="73"/>
      <c r="E116" s="313"/>
      <c r="F116" s="304" t="s">
        <v>36</v>
      </c>
      <c r="G116" s="304"/>
      <c r="H116" s="304"/>
      <c r="I116" s="94"/>
      <c r="J116" s="28">
        <v>1</v>
      </c>
      <c r="K116" s="28">
        <v>0</v>
      </c>
      <c r="L116" s="28">
        <v>1</v>
      </c>
      <c r="M116" s="28">
        <v>1</v>
      </c>
      <c r="N116" s="28">
        <v>2</v>
      </c>
      <c r="O116" s="28">
        <v>1</v>
      </c>
      <c r="P116" s="28">
        <v>1</v>
      </c>
      <c r="Q116" s="28">
        <v>1</v>
      </c>
      <c r="R116" s="28">
        <v>1</v>
      </c>
      <c r="S116" s="28">
        <v>0</v>
      </c>
    </row>
    <row r="117" spans="10:24" ht="12">
      <c r="J117" s="29"/>
      <c r="L117" s="22">
        <v>612</v>
      </c>
      <c r="M117" s="22">
        <v>828</v>
      </c>
      <c r="N117" s="22">
        <v>576</v>
      </c>
      <c r="O117" s="22">
        <v>936</v>
      </c>
      <c r="P117" s="35">
        <v>576</v>
      </c>
      <c r="Q117" s="35">
        <v>828</v>
      </c>
      <c r="R117" s="35">
        <v>576</v>
      </c>
      <c r="S117" s="35">
        <v>468</v>
      </c>
      <c r="W117" s="32">
        <v>1134</v>
      </c>
      <c r="X117" s="32" t="s">
        <v>213</v>
      </c>
    </row>
    <row r="118" spans="8:11" ht="12">
      <c r="H118" s="29"/>
      <c r="I118" s="29"/>
      <c r="J118" s="29"/>
      <c r="K118" s="29"/>
    </row>
    <row r="119" ht="12">
      <c r="L119" s="29"/>
    </row>
    <row r="123" spans="1:19" s="22" customFormat="1" ht="12">
      <c r="A123" s="32"/>
      <c r="C123" s="74"/>
      <c r="J123" s="30"/>
      <c r="P123" s="32"/>
      <c r="Q123" s="32"/>
      <c r="R123" s="32"/>
      <c r="S123" s="32"/>
    </row>
    <row r="130" spans="1:19" s="22" customFormat="1" ht="12">
      <c r="A130" s="32"/>
      <c r="C130" s="74"/>
      <c r="M130" s="30"/>
      <c r="P130" s="32"/>
      <c r="Q130" s="32"/>
      <c r="R130" s="32"/>
      <c r="S130" s="32"/>
    </row>
  </sheetData>
  <sheetProtection/>
  <mergeCells count="175">
    <mergeCell ref="F65:G65"/>
    <mergeCell ref="E14:O14"/>
    <mergeCell ref="E15:O15"/>
    <mergeCell ref="E16:O16"/>
    <mergeCell ref="A8:O8"/>
    <mergeCell ref="A9:O9"/>
    <mergeCell ref="A10:O10"/>
    <mergeCell ref="E11:O11"/>
    <mergeCell ref="E12:O12"/>
    <mergeCell ref="E13:O13"/>
    <mergeCell ref="A1:C1"/>
    <mergeCell ref="K1:O1"/>
    <mergeCell ref="K2:O2"/>
    <mergeCell ref="K3:O3"/>
    <mergeCell ref="A6:O6"/>
    <mergeCell ref="A7:O7"/>
    <mergeCell ref="K4:O4"/>
    <mergeCell ref="E17:O17"/>
    <mergeCell ref="B18:G18"/>
    <mergeCell ref="H18:O18"/>
    <mergeCell ref="B19:G19"/>
    <mergeCell ref="H19:O19"/>
    <mergeCell ref="B20:G20"/>
    <mergeCell ref="H20:O20"/>
    <mergeCell ref="B21:G21"/>
    <mergeCell ref="H21:O21"/>
    <mergeCell ref="A22:B22"/>
    <mergeCell ref="A23:A24"/>
    <mergeCell ref="B23:B24"/>
    <mergeCell ref="C23:D24"/>
    <mergeCell ref="E23:E24"/>
    <mergeCell ref="F23:F24"/>
    <mergeCell ref="G23:H24"/>
    <mergeCell ref="I23:K24"/>
    <mergeCell ref="L23:M24"/>
    <mergeCell ref="N23:O24"/>
    <mergeCell ref="P23:Q24"/>
    <mergeCell ref="C25:D25"/>
    <mergeCell ref="G25:H25"/>
    <mergeCell ref="I25:K25"/>
    <mergeCell ref="L25:M25"/>
    <mergeCell ref="N25:O25"/>
    <mergeCell ref="C26:D26"/>
    <mergeCell ref="G26:H26"/>
    <mergeCell ref="I26:K26"/>
    <mergeCell ref="L26:M26"/>
    <mergeCell ref="N26:O26"/>
    <mergeCell ref="C27:D27"/>
    <mergeCell ref="G27:H27"/>
    <mergeCell ref="I27:K27"/>
    <mergeCell ref="L27:M27"/>
    <mergeCell ref="N27:O27"/>
    <mergeCell ref="L28:M28"/>
    <mergeCell ref="N28:O28"/>
    <mergeCell ref="C29:D29"/>
    <mergeCell ref="G29:H29"/>
    <mergeCell ref="I29:K29"/>
    <mergeCell ref="L29:M29"/>
    <mergeCell ref="N29:O29"/>
    <mergeCell ref="A32:A37"/>
    <mergeCell ref="B32:B37"/>
    <mergeCell ref="C32:C37"/>
    <mergeCell ref="D32:H32"/>
    <mergeCell ref="I32:I35"/>
    <mergeCell ref="C28:D28"/>
    <mergeCell ref="G28:H28"/>
    <mergeCell ref="I28:K28"/>
    <mergeCell ref="A31:B31"/>
    <mergeCell ref="I36:I37"/>
    <mergeCell ref="N34:O34"/>
    <mergeCell ref="P34:Q34"/>
    <mergeCell ref="R34:S34"/>
    <mergeCell ref="C30:D30"/>
    <mergeCell ref="G30:H30"/>
    <mergeCell ref="I30:K30"/>
    <mergeCell ref="L30:M30"/>
    <mergeCell ref="N30:O30"/>
    <mergeCell ref="J36:K36"/>
    <mergeCell ref="L36:M36"/>
    <mergeCell ref="N36:O36"/>
    <mergeCell ref="J32:S33"/>
    <mergeCell ref="D33:D37"/>
    <mergeCell ref="E33:E37"/>
    <mergeCell ref="F33:H33"/>
    <mergeCell ref="F34:H34"/>
    <mergeCell ref="J34:K34"/>
    <mergeCell ref="L34:M34"/>
    <mergeCell ref="F50:G50"/>
    <mergeCell ref="F51:G51"/>
    <mergeCell ref="P36:Q36"/>
    <mergeCell ref="R36:S36"/>
    <mergeCell ref="F38:G38"/>
    <mergeCell ref="F39:G39"/>
    <mergeCell ref="F40:G40"/>
    <mergeCell ref="F41:G41"/>
    <mergeCell ref="F35:G37"/>
    <mergeCell ref="H35:H37"/>
    <mergeCell ref="F43:G43"/>
    <mergeCell ref="F45:G45"/>
    <mergeCell ref="F47:G47"/>
    <mergeCell ref="F46:G46"/>
    <mergeCell ref="F48:G48"/>
    <mergeCell ref="F49:G49"/>
    <mergeCell ref="F44:G44"/>
    <mergeCell ref="F52:G52"/>
    <mergeCell ref="F53:G53"/>
    <mergeCell ref="F55:G55"/>
    <mergeCell ref="F56:G56"/>
    <mergeCell ref="F57:G57"/>
    <mergeCell ref="F58:G58"/>
    <mergeCell ref="F54:G54"/>
    <mergeCell ref="F59:G59"/>
    <mergeCell ref="F60:G60"/>
    <mergeCell ref="F61:G61"/>
    <mergeCell ref="F62:G62"/>
    <mergeCell ref="F63:G63"/>
    <mergeCell ref="F64:G64"/>
    <mergeCell ref="F67:G67"/>
    <mergeCell ref="F68:G68"/>
    <mergeCell ref="F69:G69"/>
    <mergeCell ref="F70:G70"/>
    <mergeCell ref="F71:G71"/>
    <mergeCell ref="F72:G72"/>
    <mergeCell ref="F84:G84"/>
    <mergeCell ref="F85:G85"/>
    <mergeCell ref="F86:G86"/>
    <mergeCell ref="F87:G87"/>
    <mergeCell ref="F73:G73"/>
    <mergeCell ref="F74:G74"/>
    <mergeCell ref="F75:G75"/>
    <mergeCell ref="F81:G81"/>
    <mergeCell ref="F82:G82"/>
    <mergeCell ref="F83:G83"/>
    <mergeCell ref="F88:G88"/>
    <mergeCell ref="F89:G89"/>
    <mergeCell ref="F90:G90"/>
    <mergeCell ref="F91:G91"/>
    <mergeCell ref="F92:G92"/>
    <mergeCell ref="F93:G93"/>
    <mergeCell ref="F94:G94"/>
    <mergeCell ref="F95:G95"/>
    <mergeCell ref="F96:G96"/>
    <mergeCell ref="F97:G97"/>
    <mergeCell ref="F98:G98"/>
    <mergeCell ref="F99:G99"/>
    <mergeCell ref="F115:H115"/>
    <mergeCell ref="F116:H116"/>
    <mergeCell ref="A112:B112"/>
    <mergeCell ref="F101:G101"/>
    <mergeCell ref="F102:G102"/>
    <mergeCell ref="F103:G103"/>
    <mergeCell ref="F104:G104"/>
    <mergeCell ref="F105:G105"/>
    <mergeCell ref="F109:G109"/>
    <mergeCell ref="F106:G106"/>
    <mergeCell ref="A114:B114"/>
    <mergeCell ref="F113:H113"/>
    <mergeCell ref="F114:H114"/>
    <mergeCell ref="F108:G108"/>
    <mergeCell ref="F76:G76"/>
    <mergeCell ref="F78:G78"/>
    <mergeCell ref="F77:G77"/>
    <mergeCell ref="A110:D110"/>
    <mergeCell ref="E110:E116"/>
    <mergeCell ref="F110:H110"/>
    <mergeCell ref="F66:G66"/>
    <mergeCell ref="F80:G80"/>
    <mergeCell ref="F79:G79"/>
    <mergeCell ref="F100:G100"/>
    <mergeCell ref="F42:G42"/>
    <mergeCell ref="A113:B113"/>
    <mergeCell ref="A111:D111"/>
    <mergeCell ref="F111:H111"/>
    <mergeCell ref="F112:H112"/>
    <mergeCell ref="F107:G107"/>
  </mergeCells>
  <printOptions/>
  <pageMargins left="0.1968503937007874" right="0.1968503937007874" top="0.1968503937007874" bottom="0.1968503937007874" header="0.31496062992125984" footer="0.31496062992125984"/>
  <pageSetup fitToHeight="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2015-04-24T04:53:38Z</cp:lastPrinted>
  <dcterms:created xsi:type="dcterms:W3CDTF">2006-09-28T05:33:49Z</dcterms:created>
  <dcterms:modified xsi:type="dcterms:W3CDTF">2020-04-14T07:49:30Z</dcterms:modified>
  <cp:category/>
  <cp:version/>
  <cp:contentType/>
  <cp:contentStatus/>
</cp:coreProperties>
</file>